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Отчет" sheetId="1" r:id="rId1"/>
    <sheet name="Расходы" sheetId="2" r:id="rId2"/>
    <sheet name="Chronopay" sheetId="3" r:id="rId3"/>
    <sheet name="ПСБ" sheetId="4" r:id="rId4"/>
  </sheets>
  <definedNames/>
  <calcPr fullCalcOnLoad="1"/>
</workbook>
</file>

<file path=xl/sharedStrings.xml><?xml version="1.0" encoding="utf-8"?>
<sst xmlns="http://schemas.openxmlformats.org/spreadsheetml/2006/main" count="90" uniqueCount="72">
  <si>
    <t>MARIYA BEVZA</t>
  </si>
  <si>
    <t>YULIA GLADYSHEVA</t>
  </si>
  <si>
    <t>ANASTASIA VEZDENEVA</t>
  </si>
  <si>
    <t>KITTEN EKATERINA</t>
  </si>
  <si>
    <t>SVETLANA AVALIANI</t>
  </si>
  <si>
    <t>NAGAITSEVA KSENIIA</t>
  </si>
  <si>
    <t>SVITLANA ZHELTOVA</t>
  </si>
  <si>
    <t>Дата</t>
  </si>
  <si>
    <t>Благотворитель</t>
  </si>
  <si>
    <t>Итого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</si>
  <si>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</si>
  <si>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</si>
  <si>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</si>
  <si>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</si>
  <si>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</si>
  <si>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</si>
  <si>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</si>
  <si>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</si>
  <si>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</si>
  <si>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 xml:space="preserve">Через платежную систему Chronopay на сайте www.rayfund.ru </t>
  </si>
  <si>
    <t>На расчетный счет Фонда в ПАО "Промсвязьбанк"</t>
  </si>
  <si>
    <t>Административно-хозяйственные расходы</t>
  </si>
  <si>
    <t>Дата перечисления</t>
  </si>
  <si>
    <t>и произведенных расходах</t>
  </si>
  <si>
    <t>через платёжную систему Chronopay</t>
  </si>
  <si>
    <t>в ПАО "Промсвязьбанк"</t>
  </si>
  <si>
    <t>Благотворительный фонд</t>
  </si>
  <si>
    <t>помощи бездомным животным "РЭЙ"</t>
  </si>
  <si>
    <t>Зачислено на р/сч за вычетом комиссии оператора (3%)</t>
  </si>
  <si>
    <t>ALISA MATVIENKO</t>
  </si>
  <si>
    <t>ANNA KURGAN</t>
  </si>
  <si>
    <t>ALEXANDRA SINEKAEVA</t>
  </si>
  <si>
    <t>RUBEL TATIANA</t>
  </si>
  <si>
    <t>MARIIA LIAVDANSKAIA</t>
  </si>
  <si>
    <t>TATYANA MOLCHANOVA</t>
  </si>
  <si>
    <t>NATALIYS MIKHEEVA</t>
  </si>
  <si>
    <t>IVAN PIMINOV</t>
  </si>
  <si>
    <t>GOLOVACHEVA YULIYA</t>
  </si>
  <si>
    <t>YULIYA LAZAREVA</t>
  </si>
  <si>
    <t>ZOYA KAREVA</t>
  </si>
  <si>
    <t>OLEKSANDR LAPIN</t>
  </si>
  <si>
    <t>OLGA SERGEEVA</t>
  </si>
  <si>
    <t>OLGA LUKOVSKAYA</t>
  </si>
  <si>
    <t>NATALIA GAVRIKOVA</t>
  </si>
  <si>
    <t>EKATERINA BELOUSOVA</t>
  </si>
  <si>
    <t>NATALYA SHLYAPINA</t>
  </si>
  <si>
    <t>ALINA VALEVICH</t>
  </si>
  <si>
    <t>ANNA PAVLOVSKAYA</t>
  </si>
  <si>
    <t>YULIA SHAPOVALOVA</t>
  </si>
  <si>
    <t>ALENA SINICHKINA</t>
  </si>
  <si>
    <t>за февраль 2016 года</t>
  </si>
  <si>
    <t xml:space="preserve"> за февраль 2016 года</t>
  </si>
  <si>
    <t>Остаток средств на 01.02.2016</t>
  </si>
  <si>
    <t>Остаток средств на 29.02.2016</t>
  </si>
  <si>
    <t>ANASTASIA ILYUSHKINA</t>
  </si>
  <si>
    <t>NATALIA SYSOEVA</t>
  </si>
  <si>
    <t>VADIM GROMOV</t>
  </si>
  <si>
    <t>Общая сумма пожертвований за февраль 2016г.</t>
  </si>
  <si>
    <t>Произведенные расходы за февраль 2016г.</t>
  </si>
  <si>
    <t>Сдача наличных в банк (благотворительные пожертвования, переданные в кассу Фонда)</t>
  </si>
  <si>
    <t>ПэйПал</t>
  </si>
  <si>
    <t>Сдача наличных в банк (благотворительные пожертвования, собранные на выставке собак 23.02.16 )</t>
  </si>
  <si>
    <t>Сдача наличных в банк (благотворительные пожертвования, собранные на выставке собак 28.02.16 )</t>
  </si>
  <si>
    <t>Бухгалтерское обслуживание за февраль 2016</t>
  </si>
  <si>
    <t>Комиссия банка за февраль 2016</t>
  </si>
  <si>
    <t>Оплата за вет. услуги по лечению собаки Йоши в клинике Зоовет</t>
  </si>
  <si>
    <t>Оплата за корм для животных (для собаки Йоши)</t>
  </si>
  <si>
    <t>Оплата за печать баннеров для участия Фонда в мероприятиях</t>
  </si>
  <si>
    <t>Оплата за складной стол для участия Фонда в мероприятиях</t>
  </si>
  <si>
    <t>Оплата за стойку для ящика для участия Фонда в мероприятиях</t>
  </si>
  <si>
    <t>Оплата за Roll up и L-баннер для участия Фонда в мероприятиях</t>
  </si>
  <si>
    <t>Оплата за вет. препараты и корм для животных (для приюта в г. Переславль-Залесский)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</si>
</sst>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</numFmts>
  <fonts count="46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3"/>
      <name val="Calibri"/>
      <family val="2"/>
    </font>
    <font>
      <b/>
      <sz val="14"/>
      <color rgb="FF2D4E77"/>
      <name val="Calibri"/>
      <family val="2"/>
    </font>
    <font>
      <b/>
      <i/>
      <sz val="14"/>
      <color rgb="FF2D4E77"/>
      <name val="Calibri"/>
      <family val="2"/>
    </font>
    <font>
      <b/>
      <i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Fill="1" applyBorder="1" applyAlignment="1" applyProtection="1">
      <alignment horizontal="center" vertical="center" shrinkToFit="1"/>
      <protection/>
    </xf>
    <xf numFmtId="0" fontId="1" fillId="7" borderId="11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/>
      <protection/>
    </xf>
    <xf numFmtId="0" fontId="1" fillId="7" borderId="12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4" fontId="1" fillId="2" borderId="11" xfId="0" applyNumberFormat="1" applyFont="1" applyFill="1" applyBorder="1" applyAlignment="1" applyProtection="1">
      <alignment horizontal="center" vertical="center"/>
      <protection/>
    </xf>
    <xf numFmtId="0" fontId="3" fillId="2" borderId="13" xfId="0" applyFont="1" applyFill="1" applyBorder="1" applyAlignment="1" applyProtection="1">
      <alignment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1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2" fillId="2" borderId="12" xfId="0" applyFont="1" applyFill="1" applyBorder="1" applyAlignment="1" applyProtection="1">
      <alignment vertical="center"/>
      <protection/>
    </xf>
    <xf numFmtId="0" fontId="2" fillId="2" borderId="11" xfId="0" applyFont="1" applyFill="1" applyBorder="1" applyAlignment="1" applyProtection="1">
      <alignment vertical="center"/>
      <protection/>
    </xf>
    <xf numFmtId="0" fontId="2" fillId="2" borderId="13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" fillId="2" borderId="12" xfId="0" applyFont="1" applyFill="1" applyBorder="1" applyAlignment="1" applyProtection="1">
      <alignment wrapText="1"/>
      <protection/>
    </xf>
    <xf numFmtId="0" fontId="1" fillId="2" borderId="13" xfId="0" applyFont="1" applyFill="1" applyBorder="1" applyAlignment="1" applyProtection="1">
      <alignment/>
      <protection/>
    </xf>
    <xf numFmtId="0" fontId="1" fillId="2" borderId="12" xfId="0" applyFont="1" applyFill="1" applyBorder="1" applyAlignment="1" applyProtection="1">
      <alignment horizontal="center" vertical="center"/>
      <protection/>
    </xf>
    <xf numFmtId="4" fontId="1" fillId="2" borderId="11" xfId="0" applyNumberFormat="1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4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4" fontId="1" fillId="2" borderId="11" xfId="0" applyNumberFormat="1" applyFont="1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/>
      <protection/>
    </xf>
    <xf numFmtId="0" fontId="1" fillId="7" borderId="12" xfId="0" applyFont="1" applyFill="1" applyBorder="1" applyAlignment="1" applyProtection="1">
      <alignment horizontal="left" vertical="center"/>
      <protection/>
    </xf>
    <xf numFmtId="4" fontId="0" fillId="7" borderId="11" xfId="0" applyNumberFormat="1" applyFill="1" applyBorder="1" applyAlignment="1" applyProtection="1">
      <alignment horizontal="center" vertical="center"/>
      <protection/>
    </xf>
    <xf numFmtId="165" fontId="1" fillId="7" borderId="13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5" fontId="1" fillId="7" borderId="13" xfId="0" applyNumberFormat="1" applyFont="1" applyFill="1" applyBorder="1" applyAlignment="1" applyProtection="1">
      <alignment horizontal="center" vertical="center"/>
      <protection/>
    </xf>
    <xf numFmtId="165" fontId="6" fillId="2" borderId="13" xfId="0" applyNumberFormat="1" applyFont="1" applyFill="1" applyBorder="1" applyAlignment="1" applyProtection="1">
      <alignment horizontal="right" vertical="center"/>
      <protection/>
    </xf>
    <xf numFmtId="165" fontId="6" fillId="0" borderId="0" xfId="0" applyNumberFormat="1" applyFont="1" applyFill="1" applyBorder="1" applyAlignment="1" applyProtection="1">
      <alignment horizontal="right" vertical="center"/>
      <protection/>
    </xf>
    <xf numFmtId="165" fontId="1" fillId="7" borderId="13" xfId="0" applyNumberFormat="1" applyFont="1" applyFill="1" applyBorder="1" applyAlignment="1" applyProtection="1">
      <alignment horizontal="center"/>
      <protection/>
    </xf>
    <xf numFmtId="165" fontId="7" fillId="2" borderId="13" xfId="0" applyNumberFormat="1" applyFont="1" applyFill="1" applyBorder="1" applyAlignment="1" applyProtection="1">
      <alignment vertical="center"/>
      <protection/>
    </xf>
    <xf numFmtId="165" fontId="6" fillId="2" borderId="13" xfId="0" applyNumberFormat="1" applyFont="1" applyFill="1" applyBorder="1" applyAlignment="1" applyProtection="1">
      <alignment vertical="center"/>
      <protection/>
    </xf>
    <xf numFmtId="0" fontId="43" fillId="0" borderId="0" xfId="0" applyFont="1" applyFill="1" applyAlignment="1" applyProtection="1">
      <alignment horizontal="center"/>
      <protection/>
    </xf>
    <xf numFmtId="4" fontId="4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/>
      <protection/>
    </xf>
    <xf numFmtId="14" fontId="0" fillId="0" borderId="14" xfId="0" applyNumberFormat="1" applyFill="1" applyBorder="1" applyAlignment="1" applyProtection="1">
      <alignment horizontal="center" vertical="center"/>
      <protection/>
    </xf>
    <xf numFmtId="14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4" fontId="0" fillId="0" borderId="14" xfId="0" applyNumberFormat="1" applyFill="1" applyBorder="1" applyAlignment="1" applyProtection="1">
      <alignment horizontal="center" vertical="center"/>
      <protection/>
    </xf>
    <xf numFmtId="4" fontId="0" fillId="0" borderId="14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43" fillId="0" borderId="0" xfId="0" applyFont="1" applyFill="1" applyAlignment="1" applyProtection="1">
      <alignment horizontal="center"/>
      <protection/>
    </xf>
    <xf numFmtId="0" fontId="44" fillId="0" borderId="0" xfId="0" applyFont="1" applyFill="1" applyAlignment="1" applyProtection="1">
      <alignment horizontal="center"/>
      <protection/>
    </xf>
    <xf numFmtId="0" fontId="1" fillId="7" borderId="12" xfId="0" applyFont="1" applyFill="1" applyBorder="1" applyAlignment="1" applyProtection="1">
      <alignment horizontal="left" vertical="center"/>
      <protection/>
    </xf>
    <xf numFmtId="0" fontId="1" fillId="7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4" fontId="42" fillId="0" borderId="0" xfId="0" applyNumberFormat="1" applyFont="1" applyFill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horizontal="center"/>
      <protection/>
    </xf>
    <xf numFmtId="0" fontId="42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6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1438275</xdr:colOff>
      <xdr:row>6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20"/>
  <sheetViews>
    <sheetView showGridLines="0" tabSelected="1" workbookViewId="0" topLeftCell="A1">
      <selection activeCell="C12" sqref="C12"/>
    </sheetView>
  </sheetViews>
  <sheetFormatPr defaultColWidth="9.140625" defaultRowHeight="15"/>
  <cols>
    <col min="1" max="1" width="24.140625" style="1" customWidth="1"/>
    <col min="2" max="2" width="44.421875" style="2" customWidth="1"/>
    <col min="3" max="3" width="19.421875" style="15" customWidth="1"/>
  </cols>
  <sheetData>
    <row r="1" spans="2:3" ht="18.75">
      <c r="B1" s="64" t="s">
        <v>26</v>
      </c>
      <c r="C1" s="64"/>
    </row>
    <row r="2" spans="2:3" ht="18.75">
      <c r="B2" s="64" t="s">
        <v>27</v>
      </c>
      <c r="C2" s="64"/>
    </row>
    <row r="3" spans="2:3" ht="18.75">
      <c r="B3" s="49"/>
      <c r="C3" s="49"/>
    </row>
    <row r="4" spans="2:3" ht="18.75">
      <c r="B4" s="63" t="s">
        <v>10</v>
      </c>
      <c r="C4" s="63"/>
    </row>
    <row r="5" spans="2:3" ht="18.75">
      <c r="B5" s="63" t="s">
        <v>23</v>
      </c>
      <c r="C5" s="63"/>
    </row>
    <row r="6" spans="2:3" ht="18.75">
      <c r="B6" s="69" t="s">
        <v>50</v>
      </c>
      <c r="C6" s="69"/>
    </row>
    <row r="7" spans="2:3" ht="15" customHeight="1">
      <c r="B7" s="50"/>
      <c r="C7" s="50"/>
    </row>
    <row r="9" spans="1:3" ht="15">
      <c r="A9" s="39" t="s">
        <v>52</v>
      </c>
      <c r="B9" s="40"/>
      <c r="C9" s="41">
        <v>13268.62</v>
      </c>
    </row>
    <row r="10" ht="15">
      <c r="C10" s="42"/>
    </row>
    <row r="11" spans="1:3" ht="15">
      <c r="A11" s="11" t="s">
        <v>57</v>
      </c>
      <c r="B11" s="5"/>
      <c r="C11" s="43">
        <f>Chronopay!B42+ПСБ!B15</f>
        <v>83869.19</v>
      </c>
    </row>
    <row r="12" spans="1:3" ht="15">
      <c r="A12" s="67" t="s">
        <v>19</v>
      </c>
      <c r="B12" s="68"/>
      <c r="C12" s="44">
        <f>Chronopay!B42</f>
        <v>29100</v>
      </c>
    </row>
    <row r="13" spans="1:3" ht="15">
      <c r="A13" s="25" t="s">
        <v>20</v>
      </c>
      <c r="B13" s="25"/>
      <c r="C13" s="44">
        <f>ПСБ!B15</f>
        <v>54769.19</v>
      </c>
    </row>
    <row r="14" spans="1:3" ht="15">
      <c r="A14" s="29"/>
      <c r="B14" s="29"/>
      <c r="C14" s="45"/>
    </row>
    <row r="15" spans="1:3" ht="15">
      <c r="A15" s="65" t="s">
        <v>58</v>
      </c>
      <c r="B15" s="66"/>
      <c r="C15" s="46">
        <f>Расходы!B23</f>
        <v>83295.52</v>
      </c>
    </row>
    <row r="16" spans="1:3" ht="15">
      <c r="A16" s="26" t="s">
        <v>11</v>
      </c>
      <c r="B16" s="27"/>
      <c r="C16" s="47">
        <f>SUM(Расходы!B11:B11)</f>
        <v>18063.82</v>
      </c>
    </row>
    <row r="17" spans="1:3" ht="15">
      <c r="A17" s="25" t="s">
        <v>15</v>
      </c>
      <c r="B17" s="28"/>
      <c r="C17" s="48">
        <f>SUM(Расходы!B13:B15)</f>
        <v>44002.7</v>
      </c>
    </row>
    <row r="18" spans="1:3" ht="15">
      <c r="A18" s="25" t="s">
        <v>21</v>
      </c>
      <c r="B18" s="28"/>
      <c r="C18" s="48">
        <f>SUM(Расходы!B17:B22)</f>
        <v>21229</v>
      </c>
    </row>
    <row r="19" ht="15">
      <c r="C19" s="42"/>
    </row>
    <row r="20" spans="1:3" ht="15" customHeight="1">
      <c r="A20" s="39" t="s">
        <v>53</v>
      </c>
      <c r="B20" s="40"/>
      <c r="C20" s="41">
        <f>C9+C11-C15</f>
        <v>13842.289999999994</v>
      </c>
    </row>
  </sheetData>
  <sheetProtection password="EE09" sheet="1" formatCells="0" formatColumns="0" formatRows="0" insertColumns="0" insertRows="0" insertHyperlinks="0" deleteColumns="0" deleteRows="0" sort="0" autoFilter="0" pivotTables="0"/>
  <mergeCells count="7">
    <mergeCell ref="B5:C5"/>
    <mergeCell ref="B1:C1"/>
    <mergeCell ref="A15:B15"/>
    <mergeCell ref="B4:C4"/>
    <mergeCell ref="B2:C2"/>
    <mergeCell ref="A12:B12"/>
    <mergeCell ref="B6:C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C23"/>
  <sheetViews>
    <sheetView showGridLines="0" workbookViewId="0" topLeftCell="A1">
      <selection activeCell="G14" sqref="G14"/>
    </sheetView>
  </sheetViews>
  <sheetFormatPr defaultColWidth="9.140625" defaultRowHeight="15"/>
  <cols>
    <col min="1" max="1" width="18.8515625" style="1" customWidth="1"/>
    <col min="2" max="2" width="21.57421875" style="2" customWidth="1"/>
    <col min="3" max="3" width="60.140625" style="0" customWidth="1"/>
  </cols>
  <sheetData>
    <row r="1" spans="2:3" ht="18.75">
      <c r="B1" s="64" t="s">
        <v>26</v>
      </c>
      <c r="C1" s="64"/>
    </row>
    <row r="2" spans="2:3" ht="18.75">
      <c r="B2" s="64" t="s">
        <v>27</v>
      </c>
      <c r="C2" s="64"/>
    </row>
    <row r="3" spans="2:3" ht="18.75">
      <c r="B3" s="63"/>
      <c r="C3" s="63"/>
    </row>
    <row r="4" spans="2:3" ht="18.75">
      <c r="B4" s="63" t="s">
        <v>18</v>
      </c>
      <c r="C4" s="63"/>
    </row>
    <row r="5" spans="2:3" ht="18.75">
      <c r="B5" s="63" t="s">
        <v>50</v>
      </c>
      <c r="C5" s="63"/>
    </row>
    <row r="6" spans="2:3" ht="15.75">
      <c r="B6" s="6"/>
      <c r="C6" s="7"/>
    </row>
    <row r="7" ht="15"/>
    <row r="8" spans="1:3" ht="15">
      <c r="A8" s="32" t="s">
        <v>12</v>
      </c>
      <c r="B8" s="33" t="s">
        <v>14</v>
      </c>
      <c r="C8" s="34" t="s">
        <v>13</v>
      </c>
    </row>
    <row r="9" spans="1:3" ht="8.25" customHeight="1">
      <c r="A9" s="70"/>
      <c r="B9" s="71"/>
      <c r="C9" s="72"/>
    </row>
    <row r="10" spans="1:3" ht="15">
      <c r="A10" s="19" t="s">
        <v>11</v>
      </c>
      <c r="B10" s="20"/>
      <c r="C10" s="21"/>
    </row>
    <row r="11" spans="1:3" ht="30">
      <c r="A11" s="3">
        <v>42425</v>
      </c>
      <c r="B11" s="58">
        <v>18063.82</v>
      </c>
      <c r="C11" s="61" t="s">
        <v>71</v>
      </c>
    </row>
    <row r="12" spans="1:3" ht="15">
      <c r="A12" s="22" t="s">
        <v>15</v>
      </c>
      <c r="B12" s="23"/>
      <c r="C12" s="24"/>
    </row>
    <row r="13" spans="1:3" ht="15">
      <c r="A13" s="8">
        <v>42404</v>
      </c>
      <c r="B13" s="9">
        <v>1819.2</v>
      </c>
      <c r="C13" s="51" t="s">
        <v>66</v>
      </c>
    </row>
    <row r="14" spans="1:3" ht="15">
      <c r="A14" s="8">
        <v>42415</v>
      </c>
      <c r="B14" s="9">
        <v>1812.5</v>
      </c>
      <c r="C14" s="51" t="s">
        <v>66</v>
      </c>
    </row>
    <row r="15" spans="1:3" ht="15">
      <c r="A15" s="8">
        <v>42418</v>
      </c>
      <c r="B15" s="9">
        <v>40371</v>
      </c>
      <c r="C15" s="51" t="s">
        <v>65</v>
      </c>
    </row>
    <row r="16" spans="1:3" ht="15">
      <c r="A16" s="22" t="s">
        <v>21</v>
      </c>
      <c r="B16" s="23"/>
      <c r="C16" s="24"/>
    </row>
    <row r="17" spans="1:3" ht="15" customHeight="1">
      <c r="A17" s="60">
        <v>42409</v>
      </c>
      <c r="B17" s="9">
        <v>4300</v>
      </c>
      <c r="C17" s="62" t="s">
        <v>70</v>
      </c>
    </row>
    <row r="18" spans="1:3" ht="15" customHeight="1">
      <c r="A18" s="60">
        <v>42417</v>
      </c>
      <c r="B18" s="9">
        <v>1350</v>
      </c>
      <c r="C18" s="59" t="s">
        <v>69</v>
      </c>
    </row>
    <row r="19" spans="1:3" ht="15">
      <c r="A19" s="60">
        <v>42417</v>
      </c>
      <c r="B19" s="9">
        <v>2800</v>
      </c>
      <c r="C19" s="59" t="s">
        <v>67</v>
      </c>
    </row>
    <row r="20" spans="1:3" ht="15">
      <c r="A20" s="60">
        <v>42426</v>
      </c>
      <c r="B20" s="9">
        <v>6360</v>
      </c>
      <c r="C20" s="59" t="s">
        <v>68</v>
      </c>
    </row>
    <row r="21" spans="1:3" ht="15">
      <c r="A21" s="8">
        <v>42429</v>
      </c>
      <c r="B21" s="9">
        <v>4000</v>
      </c>
      <c r="C21" s="51" t="s">
        <v>63</v>
      </c>
    </row>
    <row r="22" spans="1:3" ht="15">
      <c r="A22" s="8">
        <v>42429</v>
      </c>
      <c r="B22" s="9">
        <f>150+150+150+150+169+700+950</f>
        <v>2419</v>
      </c>
      <c r="C22" s="51" t="s">
        <v>64</v>
      </c>
    </row>
    <row r="23" spans="1:3" ht="15">
      <c r="A23" s="16" t="s">
        <v>9</v>
      </c>
      <c r="B23" s="17">
        <f>SUM(B11:B22)</f>
        <v>83295.52</v>
      </c>
      <c r="C23" s="18"/>
    </row>
  </sheetData>
  <sheetProtection password="EE09" sheet="1" formatCells="0" formatColumns="0" formatRows="0" insertColumns="0" insertRows="0" insertHyperlinks="0" deleteColumns="0" deleteRows="0" sort="0" autoFilter="0" pivotTables="0"/>
  <mergeCells count="6">
    <mergeCell ref="A9:C9"/>
    <mergeCell ref="B2:C2"/>
    <mergeCell ref="B3:C3"/>
    <mergeCell ref="B4:C4"/>
    <mergeCell ref="B5:C5"/>
    <mergeCell ref="B1:C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C42"/>
  <sheetViews>
    <sheetView showGridLines="0" zoomScalePageLayoutView="0" workbookViewId="0" topLeftCell="A1">
      <selection activeCell="B42" sqref="B42"/>
    </sheetView>
  </sheetViews>
  <sheetFormatPr defaultColWidth="9.140625" defaultRowHeight="15"/>
  <cols>
    <col min="1" max="1" width="25.57421875" style="0" customWidth="1"/>
    <col min="2" max="2" width="27.00390625" style="0" customWidth="1"/>
    <col min="3" max="3" width="40.8515625" style="0" customWidth="1"/>
  </cols>
  <sheetData>
    <row r="1" spans="2:3" ht="18.75">
      <c r="B1" s="74" t="s">
        <v>26</v>
      </c>
      <c r="C1" s="74"/>
    </row>
    <row r="2" spans="2:3" ht="18.75">
      <c r="B2" s="74" t="s">
        <v>27</v>
      </c>
      <c r="C2" s="74"/>
    </row>
    <row r="3" spans="2:3" ht="18" customHeight="1">
      <c r="B3" s="10"/>
      <c r="C3" s="10"/>
    </row>
    <row r="4" spans="2:3" ht="18.75">
      <c r="B4" s="73" t="s">
        <v>16</v>
      </c>
      <c r="C4" s="73"/>
    </row>
    <row r="5" spans="2:3" ht="18.75">
      <c r="B5" s="73" t="s">
        <v>24</v>
      </c>
      <c r="C5" s="73"/>
    </row>
    <row r="6" spans="2:3" ht="18.75">
      <c r="B6" s="75" t="s">
        <v>50</v>
      </c>
      <c r="C6" s="75"/>
    </row>
    <row r="9" spans="1:3" ht="15">
      <c r="A9" s="16" t="s">
        <v>22</v>
      </c>
      <c r="B9" s="35" t="s">
        <v>14</v>
      </c>
      <c r="C9" s="36" t="s">
        <v>8</v>
      </c>
    </row>
    <row r="10" spans="1:3" ht="15">
      <c r="A10" s="53">
        <v>42398</v>
      </c>
      <c r="B10" s="56">
        <v>200</v>
      </c>
      <c r="C10" s="54" t="s">
        <v>54</v>
      </c>
    </row>
    <row r="11" spans="1:3" ht="15">
      <c r="A11" s="53">
        <v>42398</v>
      </c>
      <c r="B11" s="56">
        <v>200</v>
      </c>
      <c r="C11" s="54" t="s">
        <v>49</v>
      </c>
    </row>
    <row r="12" spans="1:3" ht="15">
      <c r="A12" s="53">
        <v>42399</v>
      </c>
      <c r="B12" s="56">
        <v>500</v>
      </c>
      <c r="C12" s="54" t="s">
        <v>55</v>
      </c>
    </row>
    <row r="13" spans="1:3" ht="15">
      <c r="A13" s="53">
        <v>42400</v>
      </c>
      <c r="B13" s="56">
        <v>500</v>
      </c>
      <c r="C13" s="54" t="s">
        <v>56</v>
      </c>
    </row>
    <row r="14" spans="1:3" ht="15">
      <c r="A14" s="52">
        <v>42401</v>
      </c>
      <c r="B14" s="55">
        <v>100</v>
      </c>
      <c r="C14" s="54" t="s">
        <v>6</v>
      </c>
    </row>
    <row r="15" spans="1:3" ht="15">
      <c r="A15" s="52">
        <v>42403</v>
      </c>
      <c r="B15" s="55">
        <v>200</v>
      </c>
      <c r="C15" s="54" t="s">
        <v>29</v>
      </c>
    </row>
    <row r="16" spans="1:3" ht="15">
      <c r="A16" s="52">
        <v>42403</v>
      </c>
      <c r="B16" s="55">
        <v>500</v>
      </c>
      <c r="C16" s="54" t="s">
        <v>0</v>
      </c>
    </row>
    <row r="17" spans="1:3" ht="15">
      <c r="A17" s="52">
        <v>42404</v>
      </c>
      <c r="B17" s="55">
        <v>500</v>
      </c>
      <c r="C17" s="54" t="s">
        <v>30</v>
      </c>
    </row>
    <row r="18" spans="1:3" ht="15">
      <c r="A18" s="52">
        <v>42405</v>
      </c>
      <c r="B18" s="55">
        <v>1500</v>
      </c>
      <c r="C18" s="54" t="s">
        <v>31</v>
      </c>
    </row>
    <row r="19" spans="1:3" ht="15">
      <c r="A19" s="52">
        <v>42407</v>
      </c>
      <c r="B19" s="55">
        <v>300</v>
      </c>
      <c r="C19" s="54" t="s">
        <v>32</v>
      </c>
    </row>
    <row r="20" spans="1:3" ht="15">
      <c r="A20" s="52">
        <v>42409</v>
      </c>
      <c r="B20" s="55">
        <v>4500</v>
      </c>
      <c r="C20" s="54" t="s">
        <v>33</v>
      </c>
    </row>
    <row r="21" spans="1:3" ht="15">
      <c r="A21" s="52">
        <v>42409</v>
      </c>
      <c r="B21" s="55">
        <v>1500</v>
      </c>
      <c r="C21" s="54" t="s">
        <v>3</v>
      </c>
    </row>
    <row r="22" spans="1:3" ht="15">
      <c r="A22" s="52">
        <v>42409</v>
      </c>
      <c r="B22" s="55">
        <v>500</v>
      </c>
      <c r="C22" s="54" t="s">
        <v>34</v>
      </c>
    </row>
    <row r="23" spans="1:3" ht="15">
      <c r="A23" s="52">
        <v>42410</v>
      </c>
      <c r="B23" s="55">
        <v>500</v>
      </c>
      <c r="C23" s="54" t="s">
        <v>35</v>
      </c>
    </row>
    <row r="24" spans="1:3" ht="15">
      <c r="A24" s="52">
        <v>42411</v>
      </c>
      <c r="B24" s="55">
        <v>1500</v>
      </c>
      <c r="C24" s="54" t="s">
        <v>5</v>
      </c>
    </row>
    <row r="25" spans="1:3" ht="15">
      <c r="A25" s="52">
        <v>42412</v>
      </c>
      <c r="B25" s="55">
        <v>300</v>
      </c>
      <c r="C25" s="54" t="s">
        <v>36</v>
      </c>
    </row>
    <row r="26" spans="1:3" ht="15">
      <c r="A26" s="52">
        <v>42414</v>
      </c>
      <c r="B26" s="55">
        <v>200</v>
      </c>
      <c r="C26" s="54" t="s">
        <v>37</v>
      </c>
    </row>
    <row r="27" spans="1:3" ht="15">
      <c r="A27" s="52">
        <v>42414</v>
      </c>
      <c r="B27" s="55">
        <v>500</v>
      </c>
      <c r="C27" s="54" t="s">
        <v>38</v>
      </c>
    </row>
    <row r="28" spans="1:3" ht="15">
      <c r="A28" s="52">
        <v>42418</v>
      </c>
      <c r="B28" s="55">
        <v>350</v>
      </c>
      <c r="C28" s="54" t="s">
        <v>39</v>
      </c>
    </row>
    <row r="29" spans="1:3" ht="15">
      <c r="A29" s="52">
        <v>42418</v>
      </c>
      <c r="B29" s="55">
        <v>500</v>
      </c>
      <c r="C29" s="54" t="s">
        <v>40</v>
      </c>
    </row>
    <row r="30" spans="1:3" ht="15">
      <c r="A30" s="52">
        <v>42418</v>
      </c>
      <c r="B30" s="55">
        <v>1000</v>
      </c>
      <c r="C30" s="54" t="s">
        <v>41</v>
      </c>
    </row>
    <row r="31" spans="1:3" ht="15">
      <c r="A31" s="52">
        <v>42418</v>
      </c>
      <c r="B31" s="55">
        <v>600</v>
      </c>
      <c r="C31" s="54" t="s">
        <v>1</v>
      </c>
    </row>
    <row r="32" spans="1:3" ht="15">
      <c r="A32" s="52">
        <v>42418</v>
      </c>
      <c r="B32" s="55">
        <v>500</v>
      </c>
      <c r="C32" s="54" t="s">
        <v>2</v>
      </c>
    </row>
    <row r="33" spans="1:3" ht="15">
      <c r="A33" s="52">
        <v>42419</v>
      </c>
      <c r="B33" s="55">
        <v>5000</v>
      </c>
      <c r="C33" s="54" t="s">
        <v>42</v>
      </c>
    </row>
    <row r="34" spans="1:3" ht="15">
      <c r="A34" s="52">
        <v>42419</v>
      </c>
      <c r="B34" s="55">
        <v>500</v>
      </c>
      <c r="C34" s="54" t="s">
        <v>43</v>
      </c>
    </row>
    <row r="35" spans="1:3" ht="15">
      <c r="A35" s="52">
        <v>42419</v>
      </c>
      <c r="B35" s="55">
        <v>500</v>
      </c>
      <c r="C35" s="54" t="s">
        <v>44</v>
      </c>
    </row>
    <row r="36" spans="1:3" ht="15">
      <c r="A36" s="52">
        <v>42422</v>
      </c>
      <c r="B36" s="55">
        <v>200</v>
      </c>
      <c r="C36" s="54" t="s">
        <v>4</v>
      </c>
    </row>
    <row r="37" spans="1:3" ht="15">
      <c r="A37" s="52">
        <v>42425</v>
      </c>
      <c r="B37" s="55">
        <v>250</v>
      </c>
      <c r="C37" s="54" t="s">
        <v>45</v>
      </c>
    </row>
    <row r="38" spans="1:3" ht="15">
      <c r="A38" s="52">
        <v>42425</v>
      </c>
      <c r="B38" s="55">
        <v>100</v>
      </c>
      <c r="C38" s="54" t="s">
        <v>46</v>
      </c>
    </row>
    <row r="39" spans="1:3" ht="15">
      <c r="A39" s="52">
        <v>42426</v>
      </c>
      <c r="B39" s="55">
        <v>5000</v>
      </c>
      <c r="C39" s="54" t="s">
        <v>47</v>
      </c>
    </row>
    <row r="40" spans="1:3" ht="15">
      <c r="A40" s="52">
        <v>42426</v>
      </c>
      <c r="B40" s="55">
        <v>1500</v>
      </c>
      <c r="C40" s="54" t="s">
        <v>48</v>
      </c>
    </row>
    <row r="41" spans="1:3" ht="15">
      <c r="A41" s="13" t="s">
        <v>9</v>
      </c>
      <c r="B41" s="14">
        <f>SUM(B10:B40)</f>
        <v>30000</v>
      </c>
      <c r="C41" s="12"/>
    </row>
    <row r="42" spans="1:3" ht="45">
      <c r="A42" s="30" t="s">
        <v>28</v>
      </c>
      <c r="B42" s="17">
        <f>B41-B41*3%</f>
        <v>29100</v>
      </c>
      <c r="C42" s="31"/>
    </row>
  </sheetData>
  <sheetProtection password="EE09" sheet="1" formatCells="0" formatColumns="0" formatRows="0" insertColumns="0" insertRows="0" insertHyperlinks="0" deleteColumns="0" deleteRows="0" sort="0" autoFilter="0" pivotTables="0"/>
  <mergeCells count="5">
    <mergeCell ref="B4:C4"/>
    <mergeCell ref="B5:C5"/>
    <mergeCell ref="B2:C2"/>
    <mergeCell ref="B6:C6"/>
    <mergeCell ref="B1:C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C15"/>
  <sheetViews>
    <sheetView showGridLines="0" zoomScalePageLayoutView="0" workbookViewId="0" topLeftCell="A1">
      <selection activeCell="C22" sqref="C22"/>
    </sheetView>
  </sheetViews>
  <sheetFormatPr defaultColWidth="9.140625" defaultRowHeight="15"/>
  <cols>
    <col min="1" max="1" width="22.57421875" style="0" customWidth="1"/>
    <col min="2" max="2" width="27.00390625" style="0" customWidth="1"/>
    <col min="3" max="3" width="52.28125" style="0" customWidth="1"/>
  </cols>
  <sheetData>
    <row r="1" spans="2:3" ht="18.75">
      <c r="B1" s="74" t="s">
        <v>26</v>
      </c>
      <c r="C1" s="74"/>
    </row>
    <row r="2" spans="2:3" ht="18.75">
      <c r="B2" s="74" t="s">
        <v>27</v>
      </c>
      <c r="C2" s="74"/>
    </row>
    <row r="3" spans="2:3" ht="18" customHeight="1">
      <c r="B3" s="10"/>
      <c r="C3" s="10"/>
    </row>
    <row r="4" spans="2:3" ht="18.75">
      <c r="B4" s="73" t="s">
        <v>17</v>
      </c>
      <c r="C4" s="73"/>
    </row>
    <row r="5" spans="2:3" ht="18.75">
      <c r="B5" s="73" t="s">
        <v>25</v>
      </c>
      <c r="C5" s="73"/>
    </row>
    <row r="6" spans="2:3" ht="18.75">
      <c r="B6" s="75" t="s">
        <v>51</v>
      </c>
      <c r="C6" s="75"/>
    </row>
    <row r="9" spans="1:3" ht="15">
      <c r="A9" s="16" t="s">
        <v>7</v>
      </c>
      <c r="B9" s="35" t="s">
        <v>14</v>
      </c>
      <c r="C9" s="36" t="s">
        <v>8</v>
      </c>
    </row>
    <row r="10" spans="1:3" ht="30">
      <c r="A10" s="3">
        <v>42402</v>
      </c>
      <c r="B10" s="4">
        <v>30000</v>
      </c>
      <c r="C10" s="57" t="s">
        <v>59</v>
      </c>
    </row>
    <row r="11" spans="1:3" ht="15">
      <c r="A11" s="3">
        <v>42417</v>
      </c>
      <c r="B11" s="4">
        <v>0.19</v>
      </c>
      <c r="C11" s="57" t="s">
        <v>60</v>
      </c>
    </row>
    <row r="12" spans="1:3" ht="30">
      <c r="A12" s="3">
        <v>42420</v>
      </c>
      <c r="B12" s="4">
        <v>20554</v>
      </c>
      <c r="C12" s="57" t="s">
        <v>59</v>
      </c>
    </row>
    <row r="13" spans="1:3" ht="45">
      <c r="A13" s="3">
        <v>42424</v>
      </c>
      <c r="B13" s="4">
        <v>2254</v>
      </c>
      <c r="C13" s="57" t="s">
        <v>61</v>
      </c>
    </row>
    <row r="14" spans="1:3" ht="30" customHeight="1">
      <c r="A14" s="3">
        <v>42429</v>
      </c>
      <c r="B14" s="4">
        <v>1961</v>
      </c>
      <c r="C14" s="57" t="s">
        <v>62</v>
      </c>
    </row>
    <row r="15" spans="1:3" ht="15">
      <c r="A15" s="16" t="s">
        <v>9</v>
      </c>
      <c r="B15" s="37">
        <f>SUM(B10:B14)</f>
        <v>54769.19</v>
      </c>
      <c r="C15" s="38"/>
    </row>
  </sheetData>
  <sheetProtection password="EE09" sheet="1" formatCells="0" formatColumns="0" formatRows="0" insertColumns="0" insertRows="0" insertHyperlinks="0" deleteColumns="0" deleteRows="0" sort="0" autoFilter="0" pivotTables="0"/>
  <mergeCells count="5">
    <mergeCell ref="B2:C2"/>
    <mergeCell ref="B4:C4"/>
    <mergeCell ref="B5:C5"/>
    <mergeCell ref="B6:C6"/>
    <mergeCell ref="B1:C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Юляшка</cp:lastModifiedBy>
  <cp:lastPrinted>2016-03-07T11:49:56Z</cp:lastPrinted>
  <dcterms:modified xsi:type="dcterms:W3CDTF">2016-03-07T12:58:20Z</dcterms:modified>
  <cp:category/>
  <cp:version/>
  <cp:contentType/>
  <cp:contentStatus/>
</cp:coreProperties>
</file>