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тчет" sheetId="1" r:id="rId1"/>
    <sheet name="Расходы" sheetId="2" r:id="rId2"/>
    <sheet name="Chronopay" sheetId="3" r:id="rId3"/>
    <sheet name="ПСБ" sheetId="4" r:id="rId4"/>
  </sheets>
  <definedNames/>
  <calcPr fullCalcOnLoad="1"/>
</workbook>
</file>

<file path=xl/sharedStrings.xml><?xml version="1.0" encoding="utf-8"?>
<sst xmlns="http://schemas.openxmlformats.org/spreadsheetml/2006/main" count="84" uniqueCount="65">
  <si>
    <t>SIRIAKOVSKAIA TATIANA</t>
  </si>
  <si>
    <t>EKATERINA KITSEN</t>
  </si>
  <si>
    <t>L Y SOTNIKOVA</t>
  </si>
  <si>
    <t>MARIYA BEVZA</t>
  </si>
  <si>
    <t>IRINA INDICHEKOVA</t>
  </si>
  <si>
    <t>NATALIA NOVIKOVA</t>
  </si>
  <si>
    <t>OKSANA YATSKEVICH</t>
  </si>
  <si>
    <t>MARIYA LYAVDANSKAYA</t>
  </si>
  <si>
    <t>GALINA PUSTOVAROVA</t>
  </si>
  <si>
    <t>DARIA OPLYATOVA</t>
  </si>
  <si>
    <t>VALERIYA LEKSINA</t>
  </si>
  <si>
    <t>FEDOROVA YULIYA</t>
  </si>
  <si>
    <t>YULIA GLADYSHEVA</t>
  </si>
  <si>
    <t>STUPNIKOVA YANA</t>
  </si>
  <si>
    <t>ANASTASIA VEZDENEVA</t>
  </si>
  <si>
    <t>MARIYA TRUBNIKOVA</t>
  </si>
  <si>
    <t>IRINA GOLOVINA</t>
  </si>
  <si>
    <t>KITTEN EKATERINA</t>
  </si>
  <si>
    <t>SVETLANA AVALIANI</t>
  </si>
  <si>
    <t>TATIANA BEZVERKHAIA</t>
  </si>
  <si>
    <t>NAGAITSEVA KSENIIA</t>
  </si>
  <si>
    <t>EKATERINA ANTONUYK</t>
  </si>
  <si>
    <t>ANASTASIA GRISHINA</t>
  </si>
  <si>
    <t>MARIYA ZELENSKAYA</t>
  </si>
  <si>
    <t>NATALIA LEMANN</t>
  </si>
  <si>
    <t>SVITLANA ZHELTOVA</t>
  </si>
  <si>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</si>
  <si>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</si>
  <si>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</si>
  <si>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</si>
  <si>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</si>
  <si>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</si>
  <si>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</si>
  <si>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</si>
  <si>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Оплата за впитывающие пеленки 60*90 см</t>
  </si>
  <si>
    <t>Оплата за корм для животных (для приюта в г. Раменское)</t>
  </si>
  <si>
    <t>Программа "Лечение"</t>
  </si>
  <si>
    <t>Оплата за впитывающие пеленки 60*60 см (для собаки Йоша)</t>
  </si>
  <si>
    <t>Программа "Стерилизация"</t>
  </si>
  <si>
    <t>Оплата за вет. услуги (стерилизация 4-х собак и 3-х кошек)</t>
  </si>
  <si>
    <t>Оплата за изготовление сувенирной продукции (наклейки и парковочные карты) для участия Фонда в мероприятиях</t>
  </si>
  <si>
    <t>Услуги связи за декабрь 2015</t>
  </si>
  <si>
    <t xml:space="preserve">Пожертвования на сайте www.rayfund.ru </t>
  </si>
  <si>
    <t>Сдача наличных в банк (благотворительные пожертвования, переданные в кассу Фонда)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</si>
  <si>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</si>
  <si>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</si>
  <si>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</si>
  <si>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</si>
  <si>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</si>
  <si>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</si>
  <si>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ARTEM SHATAEV</t>
  </si>
  <si>
    <t>Общая сумма пожертвований за январь 2016г.</t>
  </si>
  <si>
    <t>Произведенные расходы за январь 2016г.</t>
  </si>
  <si>
    <t>Остаток средств на 01.01.2016</t>
  </si>
  <si>
    <t>Остаток средств на 31.01.2016</t>
  </si>
  <si>
    <t>за январь 2016 года</t>
  </si>
  <si>
    <t>и произведенных расходах</t>
  </si>
  <si>
    <t>через платёжную систему Chronopay</t>
  </si>
  <si>
    <t>в ПАО "Промсвязьбанк"</t>
  </si>
  <si>
    <t xml:space="preserve"> за январь 2016 года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</si>
  <si>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</si>
  <si>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</si>
  <si>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</si>
  <si>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Бухгалтерское обслуживание за январь 2016</t>
  </si>
  <si>
    <t>Комиссия банка за январь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</si>
</sst>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sz val="14"/>
      <color rgb="FF2D4E77"/>
      <name val="Calibri"/>
      <family val="2"/>
    </font>
    <font>
      <b/>
      <i/>
      <sz val="14"/>
      <color rgb="FF2D4E77"/>
      <name val="Calibri"/>
      <family val="2"/>
    </font>
    <font>
      <b/>
      <i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/>
      <protection/>
    </xf>
    <xf numFmtId="0" fontId="1" fillId="7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 applyProtection="1">
      <alignment vertical="center"/>
      <protection/>
    </xf>
    <xf numFmtId="14" fontId="0" fillId="0" borderId="14" xfId="0" applyNumberFormat="1" applyFill="1" applyBorder="1" applyAlignment="1" applyProtection="1">
      <alignment horizontal="center" vertical="center"/>
      <protection/>
    </xf>
    <xf numFmtId="4" fontId="0" fillId="0" borderId="14" xfId="0" applyNumberForma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5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wrapText="1"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4" fontId="0" fillId="7" borderId="12" xfId="0" applyNumberFormat="1" applyFill="1" applyBorder="1" applyAlignment="1" applyProtection="1">
      <alignment horizontal="center" vertical="center"/>
      <protection/>
    </xf>
    <xf numFmtId="165" fontId="1" fillId="7" borderId="1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1" fillId="7" borderId="15" xfId="0" applyNumberFormat="1" applyFont="1" applyFill="1" applyBorder="1" applyAlignment="1" applyProtection="1">
      <alignment horizontal="center" vertical="center"/>
      <protection/>
    </xf>
    <xf numFmtId="165" fontId="6" fillId="2" borderId="15" xfId="0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5" fontId="1" fillId="7" borderId="15" xfId="0" applyNumberFormat="1" applyFont="1" applyFill="1" applyBorder="1" applyAlignment="1" applyProtection="1">
      <alignment horizontal="center"/>
      <protection/>
    </xf>
    <xf numFmtId="165" fontId="7" fillId="2" borderId="15" xfId="0" applyNumberFormat="1" applyFont="1" applyFill="1" applyBorder="1" applyAlignment="1" applyProtection="1">
      <alignment vertical="center"/>
      <protection/>
    </xf>
    <xf numFmtId="165" fontId="6" fillId="2" borderId="15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0" fontId="1" fillId="7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21"/>
  <sheetViews>
    <sheetView showGridLines="0" tabSelected="1" workbookViewId="0" topLeftCell="A1">
      <selection activeCell="F12" sqref="F12"/>
    </sheetView>
  </sheetViews>
  <sheetFormatPr defaultColWidth="9.140625" defaultRowHeight="15"/>
  <cols>
    <col min="1" max="1" width="24.140625" style="1" customWidth="1"/>
    <col min="2" max="2" width="44.421875" style="2" customWidth="1"/>
    <col min="3" max="3" width="19.421875" style="23" customWidth="1"/>
  </cols>
  <sheetData>
    <row r="1" spans="2:3" ht="18.75">
      <c r="B1" s="65" t="s">
        <v>60</v>
      </c>
      <c r="C1" s="65"/>
    </row>
    <row r="2" spans="2:3" ht="18.75">
      <c r="B2" s="65" t="s">
        <v>61</v>
      </c>
      <c r="C2" s="65"/>
    </row>
    <row r="3" spans="2:3" ht="18.75">
      <c r="B3" s="58"/>
      <c r="C3" s="58"/>
    </row>
    <row r="4" spans="2:3" ht="18.75">
      <c r="B4" s="64" t="s">
        <v>29</v>
      </c>
      <c r="C4" s="64"/>
    </row>
    <row r="5" spans="2:3" ht="18.75">
      <c r="B5" s="64" t="s">
        <v>56</v>
      </c>
      <c r="C5" s="64"/>
    </row>
    <row r="6" spans="2:3" ht="18.75">
      <c r="B6" s="70" t="s">
        <v>55</v>
      </c>
      <c r="C6" s="70"/>
    </row>
    <row r="7" spans="2:3" ht="15" customHeight="1">
      <c r="B7" s="62"/>
      <c r="C7" s="62"/>
    </row>
    <row r="9" spans="1:3" ht="15">
      <c r="A9" s="48" t="s">
        <v>53</v>
      </c>
      <c r="B9" s="49"/>
      <c r="C9" s="50">
        <v>12182.94</v>
      </c>
    </row>
    <row r="10" ht="15">
      <c r="C10" s="51"/>
    </row>
    <row r="11" spans="1:3" ht="15">
      <c r="A11" s="17" t="s">
        <v>51</v>
      </c>
      <c r="B11" s="9"/>
      <c r="C11" s="52">
        <f>Chronopay!B39+ПСБ!B12</f>
        <v>63820.5</v>
      </c>
    </row>
    <row r="12" spans="1:3" ht="15">
      <c r="A12" s="68" t="s">
        <v>46</v>
      </c>
      <c r="B12" s="69"/>
      <c r="C12" s="53">
        <f>Chronopay!B39</f>
        <v>26820.5</v>
      </c>
    </row>
    <row r="13" spans="1:3" ht="15">
      <c r="A13" s="33" t="s">
        <v>47</v>
      </c>
      <c r="B13" s="33"/>
      <c r="C13" s="53">
        <f>ПСБ!B12</f>
        <v>37000</v>
      </c>
    </row>
    <row r="14" spans="1:3" ht="15">
      <c r="A14" s="37"/>
      <c r="B14" s="37"/>
      <c r="C14" s="54"/>
    </row>
    <row r="15" spans="1:3" ht="15">
      <c r="A15" s="66" t="s">
        <v>52</v>
      </c>
      <c r="B15" s="67"/>
      <c r="C15" s="55">
        <f>Расходы!B22</f>
        <v>62734.82</v>
      </c>
    </row>
    <row r="16" spans="1:3" ht="15">
      <c r="A16" s="34" t="s">
        <v>30</v>
      </c>
      <c r="B16" s="35"/>
      <c r="C16" s="56">
        <f>SUM(Расходы!B11:B12)</f>
        <v>14422.82</v>
      </c>
    </row>
    <row r="17" spans="1:3" ht="15">
      <c r="A17" s="33" t="s">
        <v>36</v>
      </c>
      <c r="B17" s="36"/>
      <c r="C17" s="57">
        <f>SUM(Расходы!B14)</f>
        <v>1760</v>
      </c>
    </row>
    <row r="18" spans="1:3" ht="15">
      <c r="A18" s="33" t="s">
        <v>38</v>
      </c>
      <c r="B18" s="36"/>
      <c r="C18" s="57">
        <f>SUM(Расходы!B16)</f>
        <v>38083</v>
      </c>
    </row>
    <row r="19" spans="1:3" ht="15">
      <c r="A19" s="33" t="s">
        <v>48</v>
      </c>
      <c r="B19" s="36"/>
      <c r="C19" s="57">
        <f>SUM(Расходы!B18:B21)</f>
        <v>8469</v>
      </c>
    </row>
    <row r="20" ht="15">
      <c r="C20" s="51"/>
    </row>
    <row r="21" spans="1:3" ht="15" customHeight="1">
      <c r="A21" s="48" t="s">
        <v>54</v>
      </c>
      <c r="B21" s="49"/>
      <c r="C21" s="50">
        <f>C9+C11-C15</f>
        <v>13268.620000000003</v>
      </c>
    </row>
  </sheetData>
  <sheetProtection password="EE09" sheet="1" formatCells="0" formatColumns="0" formatRows="0" insertColumns="0" insertRows="0" insertHyperlinks="0" deleteColumns="0" deleteRows="0" sort="0" autoFilter="0" pivotTables="0"/>
  <mergeCells count="7">
    <mergeCell ref="B5:C5"/>
    <mergeCell ref="B1:C1"/>
    <mergeCell ref="A15:B15"/>
    <mergeCell ref="B4:C4"/>
    <mergeCell ref="B2:C2"/>
    <mergeCell ref="A12:B12"/>
    <mergeCell ref="B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22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18.8515625" style="1" customWidth="1"/>
    <col min="2" max="2" width="21.57421875" style="2" customWidth="1"/>
    <col min="3" max="3" width="59.8515625" style="0" customWidth="1"/>
  </cols>
  <sheetData>
    <row r="1" spans="2:3" ht="18.75">
      <c r="B1" s="65" t="s">
        <v>60</v>
      </c>
      <c r="C1" s="65"/>
    </row>
    <row r="2" spans="2:3" ht="18.75">
      <c r="B2" s="65" t="s">
        <v>61</v>
      </c>
      <c r="C2" s="65"/>
    </row>
    <row r="3" spans="2:3" ht="18.75">
      <c r="B3" s="64"/>
      <c r="C3" s="64"/>
    </row>
    <row r="4" spans="2:3" ht="18.75">
      <c r="B4" s="64" t="s">
        <v>45</v>
      </c>
      <c r="C4" s="64"/>
    </row>
    <row r="5" spans="2:3" ht="18.75">
      <c r="B5" s="64" t="s">
        <v>55</v>
      </c>
      <c r="C5" s="64"/>
    </row>
    <row r="6" spans="2:3" ht="15.75">
      <c r="B6" s="11"/>
      <c r="C6" s="12"/>
    </row>
    <row r="7" ht="15"/>
    <row r="8" spans="1:3" ht="15">
      <c r="A8" s="40" t="s">
        <v>31</v>
      </c>
      <c r="B8" s="41" t="s">
        <v>33</v>
      </c>
      <c r="C8" s="42" t="s">
        <v>32</v>
      </c>
    </row>
    <row r="9" spans="1:3" ht="8.25" customHeight="1">
      <c r="A9" s="71"/>
      <c r="B9" s="72"/>
      <c r="C9" s="73"/>
    </row>
    <row r="10" spans="1:3" ht="15">
      <c r="A10" s="27" t="s">
        <v>30</v>
      </c>
      <c r="B10" s="28"/>
      <c r="C10" s="29"/>
    </row>
    <row r="11" spans="1:3" ht="15">
      <c r="A11" s="13">
        <v>42388</v>
      </c>
      <c r="B11" s="14">
        <v>6720</v>
      </c>
      <c r="C11" s="8" t="s">
        <v>34</v>
      </c>
    </row>
    <row r="12" spans="1:3" ht="15">
      <c r="A12" s="13">
        <v>42389</v>
      </c>
      <c r="B12" s="14">
        <v>7702.82</v>
      </c>
      <c r="C12" s="8" t="s">
        <v>35</v>
      </c>
    </row>
    <row r="13" spans="1:3" ht="15">
      <c r="A13" s="30" t="s">
        <v>36</v>
      </c>
      <c r="B13" s="31"/>
      <c r="C13" s="32"/>
    </row>
    <row r="14" spans="1:3" ht="15">
      <c r="A14" s="13">
        <v>42396</v>
      </c>
      <c r="B14" s="14">
        <v>1760</v>
      </c>
      <c r="C14" s="8" t="s">
        <v>37</v>
      </c>
    </row>
    <row r="15" spans="1:3" ht="15">
      <c r="A15" s="30" t="s">
        <v>38</v>
      </c>
      <c r="B15" s="31"/>
      <c r="C15" s="32"/>
    </row>
    <row r="16" spans="1:3" ht="15">
      <c r="A16" s="13">
        <v>42398</v>
      </c>
      <c r="B16" s="14">
        <v>38083</v>
      </c>
      <c r="C16" s="8" t="s">
        <v>39</v>
      </c>
    </row>
    <row r="17" spans="1:3" ht="15">
      <c r="A17" s="30" t="s">
        <v>48</v>
      </c>
      <c r="B17" s="31"/>
      <c r="C17" s="32"/>
    </row>
    <row r="18" spans="1:3" ht="30">
      <c r="A18" s="13">
        <v>42388</v>
      </c>
      <c r="B18" s="14">
        <v>4675</v>
      </c>
      <c r="C18" s="10" t="s">
        <v>40</v>
      </c>
    </row>
    <row r="19" spans="1:3" ht="15">
      <c r="A19" s="13">
        <v>42384</v>
      </c>
      <c r="B19" s="14">
        <v>300</v>
      </c>
      <c r="C19" s="77" t="s">
        <v>41</v>
      </c>
    </row>
    <row r="20" spans="1:3" ht="15">
      <c r="A20" s="13">
        <v>42398</v>
      </c>
      <c r="B20" s="14">
        <v>2000</v>
      </c>
      <c r="C20" s="63" t="s">
        <v>63</v>
      </c>
    </row>
    <row r="21" spans="1:3" ht="15">
      <c r="A21" s="13">
        <v>42398</v>
      </c>
      <c r="B21" s="14">
        <f>150+169+225+950</f>
        <v>1494</v>
      </c>
      <c r="C21" s="63" t="s">
        <v>64</v>
      </c>
    </row>
    <row r="22" spans="1:3" ht="15">
      <c r="A22" s="24" t="s">
        <v>28</v>
      </c>
      <c r="B22" s="25">
        <f>SUM(B11:B21)</f>
        <v>62734.82</v>
      </c>
      <c r="C22" s="26"/>
    </row>
  </sheetData>
  <sheetProtection password="EE09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39"/>
  <sheetViews>
    <sheetView showGridLines="0" zoomScalePageLayoutView="0" workbookViewId="0" topLeftCell="A1">
      <selection activeCell="E3" sqref="E3"/>
    </sheetView>
  </sheetViews>
  <sheetFormatPr defaultColWidth="9.140625" defaultRowHeight="15"/>
  <cols>
    <col min="1" max="1" width="25.57421875" style="0" customWidth="1"/>
    <col min="2" max="2" width="27.00390625" style="0" customWidth="1"/>
    <col min="3" max="3" width="40.8515625" style="0" customWidth="1"/>
  </cols>
  <sheetData>
    <row r="1" spans="2:3" ht="18.75">
      <c r="B1" s="75" t="s">
        <v>60</v>
      </c>
      <c r="C1" s="75"/>
    </row>
    <row r="2" spans="2:3" ht="18.75">
      <c r="B2" s="75" t="s">
        <v>61</v>
      </c>
      <c r="C2" s="75"/>
    </row>
    <row r="3" spans="2:3" ht="18" customHeight="1">
      <c r="B3" s="15"/>
      <c r="C3" s="15"/>
    </row>
    <row r="4" spans="2:3" ht="18.75">
      <c r="B4" s="74" t="s">
        <v>42</v>
      </c>
      <c r="C4" s="74"/>
    </row>
    <row r="5" spans="2:3" ht="18.75">
      <c r="B5" s="74" t="s">
        <v>57</v>
      </c>
      <c r="C5" s="74"/>
    </row>
    <row r="6" spans="2:3" ht="18.75">
      <c r="B6" s="76" t="s">
        <v>55</v>
      </c>
      <c r="C6" s="76"/>
    </row>
    <row r="9" spans="1:3" ht="15">
      <c r="A9" s="24" t="s">
        <v>49</v>
      </c>
      <c r="B9" s="44" t="s">
        <v>33</v>
      </c>
      <c r="C9" s="45" t="s">
        <v>27</v>
      </c>
    </row>
    <row r="10" spans="1:3" ht="15">
      <c r="A10" s="59">
        <v>42369</v>
      </c>
      <c r="B10" s="60">
        <v>50</v>
      </c>
      <c r="C10" s="61" t="s">
        <v>50</v>
      </c>
    </row>
    <row r="11" spans="1:3" ht="15">
      <c r="A11" s="3">
        <v>42370</v>
      </c>
      <c r="B11" s="4">
        <v>100</v>
      </c>
      <c r="C11" s="5" t="s">
        <v>25</v>
      </c>
    </row>
    <row r="12" spans="1:3" ht="15">
      <c r="A12" s="3">
        <v>42380</v>
      </c>
      <c r="B12" s="4">
        <v>500</v>
      </c>
      <c r="C12" s="5" t="s">
        <v>24</v>
      </c>
    </row>
    <row r="13" spans="1:3" ht="15">
      <c r="A13" s="3">
        <v>42381</v>
      </c>
      <c r="B13" s="4">
        <v>500</v>
      </c>
      <c r="C13" s="5" t="s">
        <v>23</v>
      </c>
    </row>
    <row r="14" spans="1:3" ht="15">
      <c r="A14" s="3">
        <v>42384</v>
      </c>
      <c r="B14" s="4">
        <v>500</v>
      </c>
      <c r="C14" s="5" t="s">
        <v>22</v>
      </c>
    </row>
    <row r="15" spans="1:3" ht="15">
      <c r="A15" s="3">
        <v>42385</v>
      </c>
      <c r="B15" s="4">
        <v>100</v>
      </c>
      <c r="C15" s="5" t="s">
        <v>21</v>
      </c>
    </row>
    <row r="16" spans="1:3" ht="15">
      <c r="A16" s="3">
        <v>42389</v>
      </c>
      <c r="B16" s="4">
        <v>200</v>
      </c>
      <c r="C16" s="5" t="s">
        <v>18</v>
      </c>
    </row>
    <row r="17" spans="1:3" ht="15">
      <c r="A17" s="3">
        <v>42389</v>
      </c>
      <c r="B17" s="4">
        <v>500</v>
      </c>
      <c r="C17" s="5" t="s">
        <v>19</v>
      </c>
    </row>
    <row r="18" spans="1:3" ht="15">
      <c r="A18" s="3">
        <v>42389</v>
      </c>
      <c r="B18" s="4">
        <v>2500</v>
      </c>
      <c r="C18" s="5" t="s">
        <v>20</v>
      </c>
    </row>
    <row r="19" spans="1:3" ht="15">
      <c r="A19" s="3">
        <v>42390</v>
      </c>
      <c r="B19" s="4">
        <v>2500</v>
      </c>
      <c r="C19" s="5" t="s">
        <v>17</v>
      </c>
    </row>
    <row r="20" spans="1:3" ht="15">
      <c r="A20" s="3">
        <v>42391</v>
      </c>
      <c r="B20" s="4">
        <v>1000</v>
      </c>
      <c r="C20" s="5" t="s">
        <v>16</v>
      </c>
    </row>
    <row r="21" spans="1:3" ht="15">
      <c r="A21" s="3">
        <v>42392</v>
      </c>
      <c r="B21" s="4">
        <v>500</v>
      </c>
      <c r="C21" s="5" t="s">
        <v>1</v>
      </c>
    </row>
    <row r="22" spans="1:3" ht="15">
      <c r="A22" s="3">
        <v>42392</v>
      </c>
      <c r="B22" s="4">
        <v>1000</v>
      </c>
      <c r="C22" s="5" t="s">
        <v>14</v>
      </c>
    </row>
    <row r="23" spans="1:3" ht="15">
      <c r="A23" s="3">
        <v>42392</v>
      </c>
      <c r="B23" s="4">
        <v>5000</v>
      </c>
      <c r="C23" s="5" t="s">
        <v>15</v>
      </c>
    </row>
    <row r="24" spans="1:3" ht="15">
      <c r="A24" s="3">
        <v>42393</v>
      </c>
      <c r="B24" s="4">
        <v>1500</v>
      </c>
      <c r="C24" s="5" t="s">
        <v>11</v>
      </c>
    </row>
    <row r="25" spans="1:3" ht="15">
      <c r="A25" s="3">
        <v>42393</v>
      </c>
      <c r="B25" s="4">
        <v>500</v>
      </c>
      <c r="C25" s="5" t="s">
        <v>12</v>
      </c>
    </row>
    <row r="26" spans="1:3" ht="15">
      <c r="A26" s="3">
        <v>42393</v>
      </c>
      <c r="B26" s="4">
        <v>1000</v>
      </c>
      <c r="C26" s="5" t="s">
        <v>13</v>
      </c>
    </row>
    <row r="27" spans="1:3" ht="15">
      <c r="A27" s="3">
        <v>42394</v>
      </c>
      <c r="B27" s="4">
        <v>1500</v>
      </c>
      <c r="C27" s="5" t="s">
        <v>7</v>
      </c>
    </row>
    <row r="28" spans="1:3" ht="15">
      <c r="A28" s="3">
        <v>42394</v>
      </c>
      <c r="B28" s="4">
        <v>100</v>
      </c>
      <c r="C28" s="5" t="s">
        <v>8</v>
      </c>
    </row>
    <row r="29" spans="1:3" ht="15">
      <c r="A29" s="3">
        <v>42394</v>
      </c>
      <c r="B29" s="4">
        <v>500</v>
      </c>
      <c r="C29" s="5" t="s">
        <v>9</v>
      </c>
    </row>
    <row r="30" spans="1:3" ht="15">
      <c r="A30" s="3">
        <v>42394</v>
      </c>
      <c r="B30" s="4">
        <v>100</v>
      </c>
      <c r="C30" s="5" t="s">
        <v>10</v>
      </c>
    </row>
    <row r="31" spans="1:3" ht="15">
      <c r="A31" s="3">
        <v>42395</v>
      </c>
      <c r="B31" s="4">
        <v>500</v>
      </c>
      <c r="C31" s="5" t="s">
        <v>5</v>
      </c>
    </row>
    <row r="32" spans="1:3" ht="15">
      <c r="A32" s="3">
        <v>42395</v>
      </c>
      <c r="B32" s="4">
        <v>1000</v>
      </c>
      <c r="C32" s="5" t="s">
        <v>6</v>
      </c>
    </row>
    <row r="33" spans="1:3" ht="15">
      <c r="A33" s="3">
        <v>42396</v>
      </c>
      <c r="B33" s="4">
        <v>500</v>
      </c>
      <c r="C33" s="5" t="s">
        <v>3</v>
      </c>
    </row>
    <row r="34" spans="1:3" ht="15">
      <c r="A34" s="3">
        <v>42396</v>
      </c>
      <c r="B34" s="4">
        <v>500</v>
      </c>
      <c r="C34" s="5" t="s">
        <v>4</v>
      </c>
    </row>
    <row r="35" spans="1:3" ht="15">
      <c r="A35" s="3">
        <v>42397</v>
      </c>
      <c r="B35" s="4">
        <v>500</v>
      </c>
      <c r="C35" s="5" t="s">
        <v>0</v>
      </c>
    </row>
    <row r="36" spans="1:3" ht="15">
      <c r="A36" s="3">
        <v>42397</v>
      </c>
      <c r="B36" s="4">
        <v>1500</v>
      </c>
      <c r="C36" s="5" t="s">
        <v>1</v>
      </c>
    </row>
    <row r="37" spans="1:3" ht="15">
      <c r="A37" s="3">
        <v>42397</v>
      </c>
      <c r="B37" s="4">
        <v>3000</v>
      </c>
      <c r="C37" s="5" t="s">
        <v>2</v>
      </c>
    </row>
    <row r="38" spans="1:3" ht="15">
      <c r="A38" s="21" t="s">
        <v>28</v>
      </c>
      <c r="B38" s="22">
        <f>SUM(B10:B37)</f>
        <v>27650</v>
      </c>
      <c r="C38" s="20"/>
    </row>
    <row r="39" spans="1:3" ht="45">
      <c r="A39" s="38" t="s">
        <v>62</v>
      </c>
      <c r="B39" s="25">
        <f>B38-B38*3%</f>
        <v>26820.5</v>
      </c>
      <c r="C39" s="39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4:C4"/>
    <mergeCell ref="B5:C5"/>
    <mergeCell ref="B2:C2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C12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22.57421875" style="0" customWidth="1"/>
    <col min="2" max="2" width="27.00390625" style="0" customWidth="1"/>
    <col min="3" max="3" width="45.00390625" style="0" customWidth="1"/>
  </cols>
  <sheetData>
    <row r="1" spans="2:3" ht="18.75">
      <c r="B1" s="75" t="s">
        <v>60</v>
      </c>
      <c r="C1" s="75"/>
    </row>
    <row r="2" spans="2:3" ht="18.75">
      <c r="B2" s="75" t="s">
        <v>61</v>
      </c>
      <c r="C2" s="75"/>
    </row>
    <row r="3" spans="2:3" ht="18" customHeight="1">
      <c r="B3" s="15"/>
      <c r="C3" s="15"/>
    </row>
    <row r="4" spans="2:3" ht="18.75">
      <c r="B4" s="74" t="s">
        <v>44</v>
      </c>
      <c r="C4" s="74"/>
    </row>
    <row r="5" spans="2:3" ht="18.75">
      <c r="B5" s="74" t="s">
        <v>58</v>
      </c>
      <c r="C5" s="74"/>
    </row>
    <row r="6" spans="2:3" ht="18.75">
      <c r="B6" s="76" t="s">
        <v>59</v>
      </c>
      <c r="C6" s="76"/>
    </row>
    <row r="9" spans="1:3" ht="15">
      <c r="A9" s="24" t="s">
        <v>26</v>
      </c>
      <c r="B9" s="44" t="s">
        <v>33</v>
      </c>
      <c r="C9" s="45" t="s">
        <v>27</v>
      </c>
    </row>
    <row r="10" spans="1:3" ht="30">
      <c r="A10" s="6">
        <v>42387</v>
      </c>
      <c r="B10" s="7">
        <v>20000</v>
      </c>
      <c r="C10" s="16" t="s">
        <v>43</v>
      </c>
    </row>
    <row r="11" spans="1:3" ht="30">
      <c r="A11" s="18">
        <v>42397</v>
      </c>
      <c r="B11" s="19">
        <v>17000</v>
      </c>
      <c r="C11" s="43" t="s">
        <v>43</v>
      </c>
    </row>
    <row r="12" spans="1:3" ht="15">
      <c r="A12" s="24" t="s">
        <v>28</v>
      </c>
      <c r="B12" s="46">
        <f>SUM(B10:B11)</f>
        <v>37000</v>
      </c>
      <c r="C12" s="47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Юляшка</cp:lastModifiedBy>
  <cp:lastPrinted>2016-02-04T13:40:04Z</cp:lastPrinted>
  <dcterms:modified xsi:type="dcterms:W3CDTF">2016-03-07T13:01:28Z</dcterms:modified>
  <cp:category/>
  <cp:version/>
  <cp:contentType/>
  <cp:contentStatus/>
</cp:coreProperties>
</file>