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9560" windowHeight="8115"/>
  </bookViews>
  <sheets>
    <sheet name="Отчет" sheetId="1" r:id="rId1"/>
    <sheet name="Расходы" sheetId="4" r:id="rId2"/>
    <sheet name="CloudPayments" sheetId="13" r:id="rId3"/>
    <sheet name="Chronopay" sheetId="2" r:id="rId4"/>
    <sheet name="PayPal" sheetId="6" r:id="rId5"/>
    <sheet name="Yandex" sheetId="8" r:id="rId6"/>
    <sheet name="Qiwi" sheetId="10" r:id="rId7"/>
    <sheet name="Смс" sheetId="11" r:id="rId8"/>
    <sheet name="ПСБ" sheetId="3" r:id="rId9"/>
    <sheet name="СБ" sheetId="5" r:id="rId10"/>
  </sheets>
  <calcPr calcId="171027" refMode="R1C1"/>
</workbook>
</file>

<file path=xl/calcChain.xml><?xml version="1.0" encoding="utf-8"?>
<calcChain xmlns="http://schemas.openxmlformats.org/spreadsheetml/2006/main">
  <c r="B11" i="13" l="1"/>
  <c r="B12" i="13" s="1"/>
  <c r="C13" i="1" s="1"/>
  <c r="C47" i="11"/>
  <c r="C46" i="11"/>
  <c r="C13" i="10"/>
  <c r="C14" i="8"/>
  <c r="D11" i="6"/>
  <c r="C24" i="1"/>
  <c r="C23" i="1"/>
  <c r="C22" i="1"/>
  <c r="B56" i="4"/>
  <c r="B64" i="4"/>
  <c r="C27" i="1" s="1"/>
  <c r="B66" i="4"/>
  <c r="B108" i="5"/>
  <c r="B17" i="3"/>
  <c r="C18" i="1"/>
  <c r="C14" i="1"/>
  <c r="C26" i="1"/>
  <c r="C21" i="1" s="1"/>
  <c r="C25" i="1"/>
  <c r="C15" i="8"/>
  <c r="C15" i="1" s="1"/>
  <c r="C17" i="1"/>
  <c r="B120" i="2"/>
  <c r="B121" i="2"/>
  <c r="C12" i="1" s="1"/>
  <c r="C11" i="1" s="1"/>
  <c r="C29" i="1" s="1"/>
  <c r="C14" i="10"/>
  <c r="C16" i="1" s="1"/>
  <c r="C19" i="1"/>
  <c r="B67" i="4" l="1"/>
</calcChain>
</file>

<file path=xl/sharedStrings.xml><?xml version="1.0" encoding="utf-8"?>
<sst xmlns="http://schemas.openxmlformats.org/spreadsheetml/2006/main" count="631" uniqueCount="346">
  <si>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</si>
  <si>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</si>
  <si>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</si>
  <si>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</si>
  <si>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</si>
  <si>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</si>
  <si>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</si>
  <si>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</si>
  <si>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</si>
  <si>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</si>
  <si>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</si>
  <si>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</si>
  <si>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</si>
  <si>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</si>
  <si>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</si>
  <si>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</si>
  <si>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</si>
  <si>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</si>
  <si>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</si>
  <si>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</si>
  <si>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</si>
  <si>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</si>
  <si>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</si>
  <si>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</si>
  <si>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</si>
  <si>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</si>
  <si>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</si>
  <si>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</si>
  <si>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</si>
  <si>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</si>
  <si>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</si>
  <si>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Благотворительное пожертвование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</si>
  <si>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</si>
  <si>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</si>
  <si>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 (5%)</t>
  </si>
  <si>
    <t>Зачислено на р/сч за вычетом комиссии оператора</t>
  </si>
  <si>
    <t>Благотворитель (последние 4 цифры номера телефона)</t>
  </si>
  <si>
    <t>в т.ч. долгосрочные проекты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</si>
  <si>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</si>
  <si>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</si>
  <si>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</si>
  <si>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</si>
  <si>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Добровольное пожертвование</t>
  </si>
  <si>
    <t>Сдача наличных в банк (благотворительные пожертвования, переданные в кассу Фонда)</t>
  </si>
  <si>
    <t>Назначение</t>
  </si>
  <si>
    <t>Благотворительные пожертвования</t>
  </si>
  <si>
    <t>Прочие поступления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</si>
  <si>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</si>
  <si>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</si>
  <si>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</si>
  <si>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за февраль 2017 года</t>
  </si>
  <si>
    <t>Остаток средств на 01.02.2017</t>
  </si>
  <si>
    <t>Общая сумма пожертвований за февраль 2017г.</t>
  </si>
  <si>
    <t>Произведенные расходы за февраль 2017г.</t>
  </si>
  <si>
    <t>Остаток средств на 28.02.2017</t>
  </si>
  <si>
    <t xml:space="preserve"> за февраль 2017 года</t>
  </si>
  <si>
    <t>Комиссия банков за февраль 2017</t>
  </si>
  <si>
    <t>Исяндавлетова Гузель Гумеровна</t>
  </si>
  <si>
    <t>Закурдаева Светлана Александровна</t>
  </si>
  <si>
    <t>Затакавай Екатерина Вадимовна</t>
  </si>
  <si>
    <t>Рогожникова Тамара Олеговна</t>
  </si>
  <si>
    <t>Оплата за наполнитель для мини-приюта Алексея Лузана в Раменском р-не</t>
  </si>
  <si>
    <t>Оплата за вакцины для мини-приюта Алексея Лузана в Раменском р-не</t>
  </si>
  <si>
    <t>Оплата за вет. препараты для волонтерской группы помощи бездомным животным "Второй шанс"</t>
  </si>
  <si>
    <t>Оплата за канцелярские товары</t>
  </si>
  <si>
    <t>Оплата за вет. услуги - лечение котенка Майло в вет. центре "Зоовет"</t>
  </si>
  <si>
    <t>Оплата за вет. услуги - лечение собаки Амели в вет. клинике "Биоконтроль"</t>
  </si>
  <si>
    <t>Оплата за вет. услуги - лечение кота Боба в вет. центре "Зоовет"</t>
  </si>
  <si>
    <t xml:space="preserve">Оплата за вет. услуги - кастрация 2 котов в вет. клинике "Аист-вет" </t>
  </si>
  <si>
    <t>Оплата за вет. услуги - лечение собаки Долли в вет. клинике "Биоконтроль"</t>
  </si>
  <si>
    <t xml:space="preserve">Оплата за вет. услуги - кастрация 1 собаки в вет. клинике "Алисавет" </t>
  </si>
  <si>
    <t xml:space="preserve">Оплата за вет. услуги - стерилизация 2 кошек в вет. клинике "Аист-вет" </t>
  </si>
  <si>
    <t xml:space="preserve">Оплата за вет. услуги - стерилизация 1 кошки и стац. содержание в вет. клинике "Аист-вет" </t>
  </si>
  <si>
    <t xml:space="preserve">Оплата за вет. услуги - стерилизация 2 собак и кастрацию 1 собаки в вет. клинике "Умка" </t>
  </si>
  <si>
    <t>Оплата за вет. услуги - лечение кота Теслы в вет. клинике "Биоконтроль"</t>
  </si>
  <si>
    <t>Оплата за вет. услуги - лечение собаки Беллы в вет. клинике "Биоконтроль"</t>
  </si>
  <si>
    <t xml:space="preserve">Оплата за вет. услуги - стерилизация 1 собаки и 1 кошки в вет. клинике "Вет-ОК" </t>
  </si>
  <si>
    <t>Оплата за корм для собак для приюта "Территория Добра" в Клинском р-не</t>
  </si>
  <si>
    <t>Оплата за вет. услуги - лечение собаки Малыша в вет. клинике "Биоконтроль"</t>
  </si>
  <si>
    <t>Оплата за вет. услуги - лечение кошки Маси в вет. клинике "Биоконтроль"</t>
  </si>
  <si>
    <t>Оплата за вет. услуги - лечение кошки Таси в вет. центре "Комондор"</t>
  </si>
  <si>
    <t>Оплата за услуги почты</t>
  </si>
  <si>
    <t>Оплата за вакцинацию котят Джинджера и Рэда</t>
  </si>
  <si>
    <t>Оплата за лекарственные препараты и мед. технику для кота Вениамина</t>
  </si>
  <si>
    <t>Сдача наличных в банк (благотворительные пожертвования, собранные в ящик для сбора пожертвований, установленный в зоомагазине "Зверушка")</t>
  </si>
  <si>
    <t>Сдача наличных в банк (благотворительные пожертвования, собранные в ящик для сбора пожертвований, установленный в вет. клинике "Биоконтроль"")</t>
  </si>
  <si>
    <t>Сдача наличных в банк (благотворительные пожертвования, собранные в ящик для сбора пожертвований, установленный в вет клинике "Алисавет" в Бутово)</t>
  </si>
  <si>
    <t>Сдача наличных в банк (благотворительные пожертвования, собранные в ящик для сбора пожертвований, установленный в магазин японской кухни "Sushi Love")</t>
  </si>
  <si>
    <t>Савельева Анна</t>
  </si>
  <si>
    <t>Казакова Нина</t>
  </si>
  <si>
    <t>Шаркова Ольга</t>
  </si>
  <si>
    <t>Федякова Екатерина</t>
  </si>
  <si>
    <t>Козабцова Эльвира Александровна</t>
  </si>
  <si>
    <t>Рыжкова Наталья</t>
  </si>
  <si>
    <t>Богданова Анна</t>
  </si>
  <si>
    <t>Давтян Джемма</t>
  </si>
  <si>
    <t>Добровольное пожертвование на лечение собаки Амели</t>
  </si>
  <si>
    <t>Позднякова Любовь Алексеевна</t>
  </si>
  <si>
    <t>Шикер Анна</t>
  </si>
  <si>
    <t>Пащенко Алексей Сергеевич</t>
  </si>
  <si>
    <t>Добровольное пожертвование на лечение кота Вениамина</t>
  </si>
  <si>
    <t>Левина Руслана Анатольевна</t>
  </si>
  <si>
    <t>Улыбышева Ольга</t>
  </si>
  <si>
    <t>Солнцева Елена</t>
  </si>
  <si>
    <t>Михеева Алина Андреевна</t>
  </si>
  <si>
    <t>Вергазова Дарья</t>
  </si>
  <si>
    <t>Дружинина Ирина</t>
  </si>
  <si>
    <t>Ильичев Владимир</t>
  </si>
  <si>
    <t>Громов Илья Валерьевич</t>
  </si>
  <si>
    <t>Коваленко Никита</t>
  </si>
  <si>
    <t>Маркова Юлия</t>
  </si>
  <si>
    <t>Пыленок Кристина</t>
  </si>
  <si>
    <t>Вайнер Ксения</t>
  </si>
  <si>
    <t>Рубцова Ольга Игоревна</t>
  </si>
  <si>
    <t>Пожертвование от Фонда поддержки и развития филантропии "КАФ", собранные в рамках программы "Благо.ру"</t>
  </si>
  <si>
    <t>Пленкова Юлия</t>
  </si>
  <si>
    <t>Куликова Алена</t>
  </si>
  <si>
    <t>Галкин Игорь Сергеевич</t>
  </si>
  <si>
    <t>Шапко Кристина Николаевна</t>
  </si>
  <si>
    <t>Мринская Мария Игоревна</t>
  </si>
  <si>
    <t>Ступникова Яна</t>
  </si>
  <si>
    <t>Кирсанова Анастасия</t>
  </si>
  <si>
    <t>Серебрякова Екатерина</t>
  </si>
  <si>
    <t>Цветкова Наталья Валерьевна</t>
  </si>
  <si>
    <t>Сдача наличных в банк (благотворительные пожертвования, собранные в ящик для сбора пожертвований, установленный в вет. клинике "Орикс")</t>
  </si>
  <si>
    <t xml:space="preserve">Карпецкая Екатерина </t>
  </si>
  <si>
    <t>Раптанова Татьяна Александровна</t>
  </si>
  <si>
    <t>Колбасова Ирина</t>
  </si>
  <si>
    <t>Дагаева Ксения</t>
  </si>
  <si>
    <t>Пивоварова Марина Ильинична</t>
  </si>
  <si>
    <t>Добровольное пожертвование на помощь приюту "Территория Добра"</t>
  </si>
  <si>
    <t>Лядова Наталья</t>
  </si>
  <si>
    <t>М Лена</t>
  </si>
  <si>
    <t>Фирсова Ирина</t>
  </si>
  <si>
    <t>Синева Марина</t>
  </si>
  <si>
    <t>Зверева Ирина Владимировна</t>
  </si>
  <si>
    <t xml:space="preserve">Валеева Елена </t>
  </si>
  <si>
    <t>Старостина Елена Георгиевна</t>
  </si>
  <si>
    <t>Птухина Евгения</t>
  </si>
  <si>
    <t>Каргополова Наталья</t>
  </si>
  <si>
    <t>Добровольное пожертвование на лечение кошки Матильды</t>
  </si>
  <si>
    <t>Фролова Ольга</t>
  </si>
  <si>
    <t>Добровольное пожертвование на лечение кошки Василисы</t>
  </si>
  <si>
    <t>Волкова Наталья</t>
  </si>
  <si>
    <t>Максимова Александра</t>
  </si>
  <si>
    <t>Чернавская Юлия</t>
  </si>
  <si>
    <t>Полякова Анна Алексеевна</t>
  </si>
  <si>
    <t>Сергеева Марина</t>
  </si>
  <si>
    <t>Сумбулова Ирина Владимировна</t>
  </si>
  <si>
    <t>Гаркович Сергей Сергеевич</t>
  </si>
  <si>
    <t>Ильинова Ольга</t>
  </si>
  <si>
    <t>Антонова Наталья Владимировна</t>
  </si>
  <si>
    <t>Кочерова Оксана Ивановна</t>
  </si>
  <si>
    <t>Юдкевич Владимир</t>
  </si>
  <si>
    <t>Семенова Анна</t>
  </si>
  <si>
    <t>Иванов Иван Иванович</t>
  </si>
  <si>
    <t>Конбекова Ксения Владимировна</t>
  </si>
  <si>
    <t>Дунаева Анна</t>
  </si>
  <si>
    <t>Солощенко Наталия Сергеевна</t>
  </si>
  <si>
    <t>Докучаева Нина Анатольевна</t>
  </si>
  <si>
    <t>Рюмина Елизавета</t>
  </si>
  <si>
    <t>Добровольное пожертвование на стерилизацию животных</t>
  </si>
  <si>
    <t>Добровольное пожертвование на лечение собаки Малыша</t>
  </si>
  <si>
    <t>Добровольное пожертвование для животных</t>
  </si>
  <si>
    <t>Коржакова Мария</t>
  </si>
  <si>
    <t>У Надежда</t>
  </si>
  <si>
    <t>Головач Диана Андреевна</t>
  </si>
  <si>
    <t>Шоргина Анастасия Игоревна</t>
  </si>
  <si>
    <t xml:space="preserve">Попова Анна </t>
  </si>
  <si>
    <t>Белова Татьяна</t>
  </si>
  <si>
    <t>Шуняева Наталья</t>
  </si>
  <si>
    <t>Сдача наличных в банк (благотворительные пожертвования, собранные на мероприятии "VEGMART" 25 и 26 февраля)</t>
  </si>
  <si>
    <t>Сдача наличных в банк (благотворительные пожертвования, собранные в ящик для сбора пожертвований, установленный в вет. клинике "Аист-вет" в Строгино)</t>
  </si>
  <si>
    <t>Сдача наличных в банк (благотворительные пожертвования, собранные в ящик для сбора пожертвований, установленный в Бутике "Bed for Pet")</t>
  </si>
  <si>
    <t xml:space="preserve">Оплата за вет. услуги - стерилизация 1 собаки в вет. клинике "Северное Сияние" </t>
  </si>
  <si>
    <t>Оплата за вет. услуги - лечение кота Басты в вет. центре "Комондор"</t>
  </si>
  <si>
    <t>Оплата за вет. услуги - лечение кота Николаса в вет. центре "Комондор"</t>
  </si>
  <si>
    <t>Оплата за вет. услуги - лечение кота Мориса в вет. центре "Комондор"</t>
  </si>
  <si>
    <t>Оплата за оказание информационных услуг за февраль 2017</t>
  </si>
  <si>
    <t>Перечисление налогов и взносов от ФОТ за февраль 2017</t>
  </si>
  <si>
    <t>Оплата труда АУП (координирование и развитие Фонда, 2 человека) за февраль 2017</t>
  </si>
  <si>
    <t>Оплата за вет. услуги - лечение кота Кеши в вет. центре "Комондор"</t>
  </si>
  <si>
    <t>Оплата за вет. услуги - лечение собаки Ксюши в вет. центре "Комондор"</t>
  </si>
  <si>
    <t>Благотворительные пожертвования, собранные на портале Planeta.ru в рамках проекта по сбору средств на стерилизацию бездомных животных</t>
  </si>
  <si>
    <t>Благотворительные пожертвования, собранные в рамках проекта "Магазин" на портале Planeta.ru</t>
  </si>
  <si>
    <t>Оплата за право использования программы для ЭВМ "Контур-Экстерн" на 1 год</t>
  </si>
  <si>
    <t xml:space="preserve">Оплата за вет. услуги - стерилизация 1 кошки в вет. клинике "Алисавет" </t>
  </si>
  <si>
    <t>Оплата за вет. услуги - лечение кошки Памелы в вет. клинике "Алисавет"</t>
  </si>
  <si>
    <t xml:space="preserve">Оплата за вет. услуги - стерилизация 2 собак в вет. клинике "Алисавет" </t>
  </si>
  <si>
    <t>Оплата за вет. услуги - лечение кошки Василисы в вет. клинике "Аист-вет"</t>
  </si>
  <si>
    <t>Оплата труда (менеджер проекта, 1 человек) за февраль 2017</t>
  </si>
  <si>
    <t>Оплата за корм (вет. диета) для кота Вениамина</t>
  </si>
  <si>
    <t>TATIANA SHAMARDINA</t>
  </si>
  <si>
    <t>NATALIA SYSOEVA</t>
  </si>
  <si>
    <t>Пожертвование на уставную деятельность</t>
  </si>
  <si>
    <t>EKATERINA LEPEKHINA</t>
  </si>
  <si>
    <t>SVITLANA ZHELTOVA</t>
  </si>
  <si>
    <t>MARINA GORBATOVA</t>
  </si>
  <si>
    <t>ANNA SHMIDT</t>
  </si>
  <si>
    <t>IOULIIA KLISHEVA</t>
  </si>
  <si>
    <t>MARIA PYLEVA</t>
  </si>
  <si>
    <t>OLGA TROFIMOVA</t>
  </si>
  <si>
    <t>ALEXANDER FAYB</t>
  </si>
  <si>
    <t>MAKSYM SAMBORSKYY</t>
  </si>
  <si>
    <t>EVGENIYA KVASOVA</t>
  </si>
  <si>
    <t>EVGENIYA FENOMENOVA</t>
  </si>
  <si>
    <t>PAVEL EVDOKIMOV</t>
  </si>
  <si>
    <t>IRINA YUREVA</t>
  </si>
  <si>
    <t>Благотворительное пожертвование на лечение собаки Амели</t>
  </si>
  <si>
    <t>OKSANA FROLOVA</t>
  </si>
  <si>
    <t>NADEZHDA VOROBYEVA</t>
  </si>
  <si>
    <t>DARIA KHOKHLOVA</t>
  </si>
  <si>
    <t>OKSANA VASILEVSKAYA</t>
  </si>
  <si>
    <t>OXANA STALCHUK</t>
  </si>
  <si>
    <t>ALEXEY KOMLEV</t>
  </si>
  <si>
    <t>DENIS KOVALEV</t>
  </si>
  <si>
    <t>DENIS SAKHAROV</t>
  </si>
  <si>
    <t>ANDREY BEZRUKOV</t>
  </si>
  <si>
    <t>SVETLANA SAMARSKAYA</t>
  </si>
  <si>
    <t>MARIAY MAKURINA</t>
  </si>
  <si>
    <t>SVETLANA AVALIANI</t>
  </si>
  <si>
    <t>ALEXANDRA BALUSOVA</t>
  </si>
  <si>
    <t>ELENA STELMAKH</t>
  </si>
  <si>
    <t>NINA MAMMAEVA</t>
  </si>
  <si>
    <t>IRINA REQHART</t>
  </si>
  <si>
    <t>MARIA BELYAKOVA</t>
  </si>
  <si>
    <t>OLGA LUKOVSKAYA</t>
  </si>
  <si>
    <t>MARK KUZNETSOV</t>
  </si>
  <si>
    <t>MIKHAIL SOMOV</t>
  </si>
  <si>
    <t>E RAITARSKAIA</t>
  </si>
  <si>
    <t>DMITRY EFIMOV</t>
  </si>
  <si>
    <t>DUBIKOVA ELENA</t>
  </si>
  <si>
    <t>GALINA ORLOVA</t>
  </si>
  <si>
    <t>EKATERINA ANTONYUK</t>
  </si>
  <si>
    <t>SVETLANA LEBEDEVA</t>
  </si>
  <si>
    <t>ANASTASIYA ORLOVA</t>
  </si>
  <si>
    <t>ELENA DAVYDOVA</t>
  </si>
  <si>
    <t>KHAGANI YUSIBOV</t>
  </si>
  <si>
    <t>OLGA MESCHERSKAYA</t>
  </si>
  <si>
    <t>SVETLANA LOGASHKINA</t>
  </si>
  <si>
    <t>IRINA GROMOVA</t>
  </si>
  <si>
    <t>ZOYA KAREVA</t>
  </si>
  <si>
    <t>ANASTASIYA SHORGINA</t>
  </si>
  <si>
    <t>NIKISHINA TATIANA</t>
  </si>
  <si>
    <t>ALEKSANDRA SOKOLOVA</t>
  </si>
  <si>
    <t>EGOR YUDKIN</t>
  </si>
  <si>
    <t>IRINA LEDYANKINA</t>
  </si>
  <si>
    <t>Благотворительное пожертвование на лечение кошки Матильды</t>
  </si>
  <si>
    <t>LYUDMILA YUFIMICHEVA</t>
  </si>
  <si>
    <t>SVETLANA ROSTOVSKAYA</t>
  </si>
  <si>
    <t>NINA ARKHIPOVA</t>
  </si>
  <si>
    <t>EKATERINA FROLOVA</t>
  </si>
  <si>
    <t>ANNA ANIKINA</t>
  </si>
  <si>
    <t>GALINA SEDYKH</t>
  </si>
  <si>
    <t>JULIA GOSPODINOVA</t>
  </si>
  <si>
    <t>BEZDENEZHNYKH YANA</t>
  </si>
  <si>
    <t>ANNA ROMANOVA</t>
  </si>
  <si>
    <t>EUGENIA GALANTSEVA</t>
  </si>
  <si>
    <t>MARIYA MAKEEVA</t>
  </si>
  <si>
    <t>MARIYA SMIRNOVA</t>
  </si>
  <si>
    <t>SOFIA AYBAZOVA</t>
  </si>
  <si>
    <t>ALLA MOROZOVA</t>
  </si>
  <si>
    <t>ALEXANDRA GORBUNOVA</t>
  </si>
  <si>
    <t>EKATERINA NIKIFOROVA</t>
  </si>
  <si>
    <t>MARIYA KOROBKOVA</t>
  </si>
  <si>
    <t>MARINA SMIRNOVA</t>
  </si>
  <si>
    <t>NATALIYA SHAPKINA</t>
  </si>
  <si>
    <t>MOMENTUM R</t>
  </si>
  <si>
    <t>ANNA MARISYUK</t>
  </si>
  <si>
    <t>NATALIA CHUBYKINA</t>
  </si>
  <si>
    <t>ZINAIDA KOLESNIK</t>
  </si>
  <si>
    <t>DENIS PERKOVSKIY</t>
  </si>
  <si>
    <t>YARKINA YULIA</t>
  </si>
  <si>
    <t>MARINA NEFEDOVA</t>
  </si>
  <si>
    <t>Благотворительное пожертвование на лечение собаки Малыша</t>
  </si>
  <si>
    <t>ALISA KOTOVA</t>
  </si>
  <si>
    <t>MARIYA BEVZA</t>
  </si>
  <si>
    <t>GALINA NIFONTOVA</t>
  </si>
  <si>
    <t>VERA SPINA</t>
  </si>
  <si>
    <t>ANNA PAVLOVSKAYA</t>
  </si>
  <si>
    <t>KONSTANTIN LARIONOV</t>
  </si>
  <si>
    <t>YULIYA GORELOVA</t>
  </si>
  <si>
    <t>ANDREY TIKHONOV</t>
  </si>
  <si>
    <t>ALINA FEDAK</t>
  </si>
  <si>
    <t>REGINA MOROZOVA</t>
  </si>
  <si>
    <t>DARYA OBYSKALOVA</t>
  </si>
  <si>
    <t>ANASTASIA VEZDENEVA</t>
  </si>
  <si>
    <t>Благотворительное пожертвование на лечение кота Вениамина</t>
  </si>
  <si>
    <t>MIKHAIL ABASHEV</t>
  </si>
  <si>
    <t>MYTAREV EVGENIY</t>
  </si>
  <si>
    <t>NATALIYA KOROLKOVA</t>
  </si>
  <si>
    <t>MARINA BELOVA</t>
  </si>
  <si>
    <t>LOBASHKOVA IRINA</t>
  </si>
  <si>
    <t>BOGOMOLOV ALEKSEY</t>
  </si>
  <si>
    <t>EVGENIY PIMONOV</t>
  </si>
  <si>
    <t>ANNA KUKINA</t>
  </si>
  <si>
    <t>YULIA SEREDINA</t>
  </si>
  <si>
    <t>A YAROSHEVICH</t>
  </si>
  <si>
    <t>RUB</t>
  </si>
  <si>
    <t>Для кота Вениамина</t>
  </si>
  <si>
    <t>Tatiana Chernenkaya</t>
  </si>
  <si>
    <t>Petkevich Natalia</t>
  </si>
  <si>
    <t>Георгий</t>
  </si>
  <si>
    <t>Alexander Artamonov</t>
  </si>
  <si>
    <t>valeria oding</t>
  </si>
  <si>
    <t>Тёма</t>
  </si>
  <si>
    <t>Alice</t>
  </si>
  <si>
    <t>9593</t>
  </si>
  <si>
    <t>5605</t>
  </si>
  <si>
    <t>7531</t>
  </si>
  <si>
    <t>6826</t>
  </si>
  <si>
    <t>9802</t>
  </si>
  <si>
    <t>7732</t>
  </si>
  <si>
    <t>0674</t>
  </si>
  <si>
    <t>4818</t>
  </si>
  <si>
    <t>3229</t>
  </si>
  <si>
    <t>7423</t>
  </si>
  <si>
    <t>2745</t>
  </si>
  <si>
    <t>9398</t>
  </si>
  <si>
    <t>2620</t>
  </si>
  <si>
    <t>1108</t>
  </si>
  <si>
    <t>1752</t>
  </si>
  <si>
    <t>1544</t>
  </si>
  <si>
    <t>3758</t>
  </si>
  <si>
    <t>2272</t>
  </si>
  <si>
    <t>4443</t>
  </si>
  <si>
    <t>8500</t>
  </si>
  <si>
    <t>1080</t>
  </si>
  <si>
    <t>5805</t>
  </si>
  <si>
    <t>4574</t>
  </si>
  <si>
    <t>3155</t>
  </si>
  <si>
    <t>2993</t>
  </si>
  <si>
    <t>6067</t>
  </si>
  <si>
    <t>5128</t>
  </si>
  <si>
    <t>9043</t>
  </si>
  <si>
    <t>0105</t>
  </si>
  <si>
    <t>8673</t>
  </si>
  <si>
    <t>5906</t>
  </si>
  <si>
    <t>0130</t>
  </si>
  <si>
    <t>4948</t>
  </si>
  <si>
    <t>9902</t>
  </si>
  <si>
    <t>через платёжную систему CloudPayments</t>
  </si>
  <si>
    <t>Зачислено на р/сч за вычетом комиссии оператора (2,9%)</t>
  </si>
  <si>
    <t>EKATERINA PANOVA</t>
  </si>
  <si>
    <t xml:space="preserve">Через платежную систему CloudPayments на сайте www.rayfund.ru </t>
  </si>
  <si>
    <t>Оплата за услуги связи за февраль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</si>
</sst>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#,##0.00&quot;р.&quot;"/>
  </numFmts>
  <fonts count="17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42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shrinkToFit="1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Protection="1"/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center"/>
    </xf>
    <xf numFmtId="0" fontId="0" fillId="2" borderId="4" xfId="0" applyFill="1" applyBorder="1" applyProtection="1"/>
    <xf numFmtId="173" fontId="2" fillId="3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3" borderId="4" xfId="0" applyNumberFormat="1" applyFont="1" applyFill="1" applyBorder="1" applyAlignment="1" applyProtection="1">
      <alignment horizontal="center" vertical="center"/>
    </xf>
    <xf numFmtId="173" fontId="9" fillId="2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3" borderId="4" xfId="0" applyNumberFormat="1" applyFont="1" applyFill="1" applyBorder="1" applyAlignment="1" applyProtection="1">
      <alignment horizontal="center"/>
    </xf>
    <xf numFmtId="173" fontId="10" fillId="2" borderId="4" xfId="0" applyNumberFormat="1" applyFont="1" applyFill="1" applyBorder="1" applyAlignment="1" applyProtection="1">
      <alignment vertical="center"/>
    </xf>
    <xf numFmtId="173" fontId="9" fillId="2" borderId="4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2" borderId="3" xfId="0" applyFont="1" applyFill="1" applyBorder="1" applyProtection="1"/>
    <xf numFmtId="0" fontId="1" fillId="0" borderId="1" xfId="0" applyFont="1" applyFill="1" applyBorder="1" applyAlignment="1" applyProtection="1">
      <alignment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3" fontId="0" fillId="0" borderId="5" xfId="0" applyNumberForma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4" fontId="4" fillId="2" borderId="3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wrapText="1"/>
    </xf>
    <xf numFmtId="14" fontId="3" fillId="2" borderId="2" xfId="0" applyNumberFormat="1" applyFont="1" applyFill="1" applyBorder="1" applyAlignment="1" applyProtection="1">
      <alignment horizontal="left" vertical="center"/>
    </xf>
    <xf numFmtId="173" fontId="2" fillId="3" borderId="7" xfId="0" applyNumberFormat="1" applyFont="1" applyFill="1" applyBorder="1" applyAlignment="1" applyProtection="1">
      <alignment horizontal="center"/>
    </xf>
    <xf numFmtId="4" fontId="0" fillId="3" borderId="3" xfId="0" applyNumberForma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/>
    </xf>
    <xf numFmtId="173" fontId="9" fillId="3" borderId="4" xfId="0" applyNumberFormat="1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1" fillId="0" borderId="8" xfId="0" applyFont="1" applyFill="1" applyBorder="1" applyAlignment="1" applyProtection="1">
      <alignment vertical="center" wrapText="1"/>
    </xf>
    <xf numFmtId="0" fontId="0" fillId="2" borderId="3" xfId="0" applyFill="1" applyBorder="1" applyProtection="1"/>
    <xf numFmtId="14" fontId="0" fillId="0" borderId="9" xfId="0" applyNumberForma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vertical="center" wrapText="1"/>
    </xf>
    <xf numFmtId="0" fontId="11" fillId="2" borderId="4" xfId="0" applyFont="1" applyFill="1" applyBorder="1" applyProtection="1"/>
    <xf numFmtId="4" fontId="0" fillId="0" borderId="10" xfId="0" applyNumberFormat="1" applyFill="1" applyBorder="1" applyAlignment="1" applyProtection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4" fontId="0" fillId="0" borderId="8" xfId="0" applyNumberForma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left" vertical="center" shrinkToFit="1"/>
    </xf>
    <xf numFmtId="0" fontId="14" fillId="0" borderId="0" xfId="0" applyFont="1" applyFill="1" applyProtection="1"/>
    <xf numFmtId="0" fontId="9" fillId="0" borderId="11" xfId="0" applyFont="1" applyFill="1" applyBorder="1" applyAlignment="1" applyProtection="1">
      <alignment vertical="center"/>
    </xf>
    <xf numFmtId="14" fontId="1" fillId="0" borderId="8" xfId="0" applyNumberFormat="1" applyFont="1" applyFill="1" applyBorder="1" applyAlignment="1" applyProtection="1">
      <alignment vertical="center" wrapText="1"/>
    </xf>
    <xf numFmtId="14" fontId="0" fillId="0" borderId="5" xfId="0" applyNumberFormat="1" applyFill="1" applyBorder="1" applyAlignment="1" applyProtection="1">
      <alignment horizontal="center"/>
    </xf>
    <xf numFmtId="3" fontId="0" fillId="0" borderId="5" xfId="0" applyNumberFormat="1" applyFill="1" applyBorder="1" applyAlignment="1" applyProtection="1">
      <alignment horizontal="center"/>
    </xf>
    <xf numFmtId="4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/>
    </xf>
    <xf numFmtId="16" fontId="0" fillId="0" borderId="0" xfId="0" applyNumberFormat="1" applyFill="1" applyProtection="1"/>
    <xf numFmtId="0" fontId="0" fillId="0" borderId="1" xfId="0" applyFill="1" applyBorder="1" applyProtection="1"/>
    <xf numFmtId="14" fontId="0" fillId="0" borderId="12" xfId="0" applyNumberFormat="1" applyFill="1" applyBorder="1" applyAlignment="1" applyProtection="1">
      <alignment horizontal="center" vertical="center"/>
    </xf>
    <xf numFmtId="4" fontId="0" fillId="0" borderId="12" xfId="0" applyNumberForma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/>
    </xf>
    <xf numFmtId="4" fontId="0" fillId="0" borderId="6" xfId="0" applyNumberFormat="1" applyFill="1" applyBorder="1" applyAlignment="1" applyProtection="1">
      <alignment horizontal="center" vertical="center"/>
    </xf>
    <xf numFmtId="0" fontId="1" fillId="0" borderId="6" xfId="0" applyFont="1" applyFill="1" applyBorder="1" applyProtection="1"/>
    <xf numFmtId="4" fontId="0" fillId="0" borderId="1" xfId="0" applyNumberForma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left" vertical="center"/>
    </xf>
    <xf numFmtId="4" fontId="12" fillId="0" borderId="0" xfId="0" applyNumberFormat="1" applyFont="1" applyFill="1" applyAlignment="1" applyProtection="1">
      <alignment horizontal="center" vertical="center"/>
    </xf>
    <xf numFmtId="14" fontId="3" fillId="2" borderId="2" xfId="0" applyNumberFormat="1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 wrapText="1"/>
    </xf>
    <xf numFmtId="14" fontId="3" fillId="2" borderId="4" xfId="0" applyNumberFormat="1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14" fontId="0" fillId="0" borderId="13" xfId="0" applyNumberFormat="1" applyFill="1" applyBorder="1" applyAlignment="1" applyProtection="1">
      <alignment horizontal="center" vertical="center"/>
    </xf>
    <xf numFmtId="14" fontId="0" fillId="0" borderId="7" xfId="0" applyNumberForma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14" fontId="2" fillId="2" borderId="1" xfId="0" applyNumberFormat="1" applyFont="1" applyFill="1" applyBorder="1" applyAlignment="1" applyProtection="1">
      <alignment horizontal="left" vertical="center"/>
    </xf>
    <xf numFmtId="4" fontId="0" fillId="0" borderId="2" xfId="0" applyNumberFormat="1" applyFill="1" applyBorder="1" applyAlignment="1" applyProtection="1">
      <alignment horizontal="left" vertical="center" shrinkToFit="1"/>
    </xf>
    <xf numFmtId="4" fontId="0" fillId="0" borderId="4" xfId="0" applyNumberFormat="1" applyFill="1" applyBorder="1" applyAlignment="1" applyProtection="1">
      <alignment horizontal="left" vertical="center" shrinkToFi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523" name="Рисунок 2">
          <a:extLst>
            <a:ext uri="{FF2B5EF4-FFF2-40B4-BE49-F238E27FC236}">
              <a16:creationId xmlns:a16="http://schemas.microsoft.com/office/drawing/2014/main" id="{A9432C2A-7BAC-4FF4-84F6-71A187BE3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5581" name="Рисунок 2">
          <a:extLst>
            <a:ext uri="{FF2B5EF4-FFF2-40B4-BE49-F238E27FC236}">
              <a16:creationId xmlns:a16="http://schemas.microsoft.com/office/drawing/2014/main" id="{ADCD5C38-DB16-4B2E-8352-27A9E1163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589" name="Рисунок 2">
          <a:extLst>
            <a:ext uri="{FF2B5EF4-FFF2-40B4-BE49-F238E27FC236}">
              <a16:creationId xmlns:a16="http://schemas.microsoft.com/office/drawing/2014/main" id="{2DC0FE2E-3745-4AB8-A69E-63D186EBE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2307" name="Рисунок 2">
          <a:extLst>
            <a:ext uri="{FF2B5EF4-FFF2-40B4-BE49-F238E27FC236}">
              <a16:creationId xmlns:a16="http://schemas.microsoft.com/office/drawing/2014/main" id="{E71B0AF1-6110-4076-ABF0-312CE4851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2545" name="Рисунок 2">
          <a:extLst>
            <a:ext uri="{FF2B5EF4-FFF2-40B4-BE49-F238E27FC236}">
              <a16:creationId xmlns:a16="http://schemas.microsoft.com/office/drawing/2014/main" id="{1B52CF37-4EDE-4C38-9EBA-327534DA1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603" name="Рисунок 2">
          <a:extLst>
            <a:ext uri="{FF2B5EF4-FFF2-40B4-BE49-F238E27FC236}">
              <a16:creationId xmlns:a16="http://schemas.microsoft.com/office/drawing/2014/main" id="{14B0ACC8-C8C0-40C7-A6A4-FFE3E2E57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509" name="Рисунок 2">
          <a:extLst>
            <a:ext uri="{FF2B5EF4-FFF2-40B4-BE49-F238E27FC236}">
              <a16:creationId xmlns:a16="http://schemas.microsoft.com/office/drawing/2014/main" id="{019CB7A2-DD1B-482E-8662-79E1B9332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525" name="Рисунок 2">
          <a:extLst>
            <a:ext uri="{FF2B5EF4-FFF2-40B4-BE49-F238E27FC236}">
              <a16:creationId xmlns:a16="http://schemas.microsoft.com/office/drawing/2014/main" id="{BF36F425-50C8-406F-B171-8DDCBBE9C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347" name="Рисунок 2">
          <a:extLst>
            <a:ext uri="{FF2B5EF4-FFF2-40B4-BE49-F238E27FC236}">
              <a16:creationId xmlns:a16="http://schemas.microsoft.com/office/drawing/2014/main" id="{59AE6D1A-02E8-41F0-B59B-18E544BE6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3569" name="Рисунок 2">
          <a:extLst>
            <a:ext uri="{FF2B5EF4-FFF2-40B4-BE49-F238E27FC236}">
              <a16:creationId xmlns:a16="http://schemas.microsoft.com/office/drawing/2014/main" id="{51B80440-24E4-4B11-8FCE-3F4D0FC07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3"/>
  <sheetViews>
    <sheetView showGridLines="0" tabSelected="1" zoomScaleNormal="100" workbookViewId="0">
      <selection activeCell="B6" sqref="B6:C6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10" customWidth="1"/>
    <col min="4" max="4" width="23" customWidth="1"/>
    <col min="5" max="5" width="10" bestFit="1" customWidth="1"/>
  </cols>
  <sheetData>
    <row r="1" spans="1:5" ht="18.75" x14ac:dyDescent="0.3">
      <c r="B1" s="115" t="s">
        <v>20</v>
      </c>
      <c r="C1" s="115"/>
    </row>
    <row r="2" spans="1:5" ht="18.75" x14ac:dyDescent="0.3">
      <c r="B2" s="115" t="s">
        <v>21</v>
      </c>
      <c r="C2" s="115"/>
    </row>
    <row r="3" spans="1:5" ht="18.75" x14ac:dyDescent="0.3">
      <c r="B3" s="41"/>
      <c r="C3" s="41"/>
    </row>
    <row r="4" spans="1:5" ht="18.75" x14ac:dyDescent="0.3">
      <c r="B4" s="114" t="s">
        <v>3</v>
      </c>
      <c r="C4" s="114"/>
    </row>
    <row r="5" spans="1:5" ht="18.75" x14ac:dyDescent="0.3">
      <c r="B5" s="114" t="s">
        <v>17</v>
      </c>
      <c r="C5" s="114"/>
    </row>
    <row r="6" spans="1:5" ht="18.75" x14ac:dyDescent="0.25">
      <c r="B6" s="117" t="s">
        <v>50</v>
      </c>
      <c r="C6" s="117"/>
    </row>
    <row r="7" spans="1:5" ht="15" customHeight="1" x14ac:dyDescent="0.25">
      <c r="B7" s="42"/>
      <c r="C7" s="42"/>
    </row>
    <row r="9" spans="1:5" x14ac:dyDescent="0.25">
      <c r="A9" s="110" t="s">
        <v>51</v>
      </c>
      <c r="B9" s="111"/>
      <c r="C9" s="33">
        <v>594801.15</v>
      </c>
      <c r="E9" s="67"/>
    </row>
    <row r="10" spans="1:5" x14ac:dyDescent="0.25">
      <c r="C10" s="34"/>
    </row>
    <row r="11" spans="1:5" x14ac:dyDescent="0.25">
      <c r="A11" s="110" t="s">
        <v>52</v>
      </c>
      <c r="B11" s="111"/>
      <c r="C11" s="35">
        <f>SUM(C12:C19)</f>
        <v>541287.87199999997</v>
      </c>
    </row>
    <row r="12" spans="1:5" x14ac:dyDescent="0.25">
      <c r="A12" s="112" t="s">
        <v>13</v>
      </c>
      <c r="B12" s="113"/>
      <c r="C12" s="36">
        <f>Chronopay!B121</f>
        <v>129851.96</v>
      </c>
    </row>
    <row r="13" spans="1:5" x14ac:dyDescent="0.25">
      <c r="A13" s="112" t="s">
        <v>344</v>
      </c>
      <c r="B13" s="113"/>
      <c r="C13" s="36">
        <f>CloudPayments!B12</f>
        <v>48.55</v>
      </c>
    </row>
    <row r="14" spans="1:5" x14ac:dyDescent="0.25">
      <c r="A14" s="112" t="s">
        <v>27</v>
      </c>
      <c r="B14" s="113"/>
      <c r="C14" s="36">
        <f>PayPal!D11</f>
        <v>1044.55</v>
      </c>
    </row>
    <row r="15" spans="1:5" x14ac:dyDescent="0.25">
      <c r="A15" s="112" t="s">
        <v>30</v>
      </c>
      <c r="B15" s="113"/>
      <c r="C15" s="36">
        <f>Yandex!C15</f>
        <v>1220.8320000000001</v>
      </c>
    </row>
    <row r="16" spans="1:5" x14ac:dyDescent="0.25">
      <c r="A16" s="112" t="s">
        <v>33</v>
      </c>
      <c r="B16" s="113"/>
      <c r="C16" s="36">
        <f>Qiwi!C14</f>
        <v>2565</v>
      </c>
    </row>
    <row r="17" spans="1:6" x14ac:dyDescent="0.25">
      <c r="A17" s="76" t="s">
        <v>48</v>
      </c>
      <c r="B17" s="77"/>
      <c r="C17" s="36">
        <f>Смс!C47</f>
        <v>10018.16</v>
      </c>
    </row>
    <row r="18" spans="1:6" x14ac:dyDescent="0.25">
      <c r="A18" s="20" t="s">
        <v>14</v>
      </c>
      <c r="B18" s="20"/>
      <c r="C18" s="36">
        <f>ПСБ!B17</f>
        <v>36360</v>
      </c>
    </row>
    <row r="19" spans="1:6" x14ac:dyDescent="0.25">
      <c r="A19" s="20" t="s">
        <v>26</v>
      </c>
      <c r="B19" s="20"/>
      <c r="C19" s="36">
        <f>SUM(СБ!B11:B107)</f>
        <v>360178.82</v>
      </c>
    </row>
    <row r="20" spans="1:6" x14ac:dyDescent="0.25">
      <c r="A20" s="92"/>
      <c r="B20" s="24"/>
      <c r="C20" s="37"/>
    </row>
    <row r="21" spans="1:6" x14ac:dyDescent="0.25">
      <c r="A21" s="110" t="s">
        <v>53</v>
      </c>
      <c r="B21" s="116"/>
      <c r="C21" s="38">
        <f>SUM(C22:C27)</f>
        <v>396318.69</v>
      </c>
      <c r="E21" s="49"/>
    </row>
    <row r="22" spans="1:6" x14ac:dyDescent="0.25">
      <c r="A22" s="21" t="s">
        <v>4</v>
      </c>
      <c r="B22" s="22"/>
      <c r="C22" s="39">
        <f>SUM(Расходы!B11:B14)</f>
        <v>29388.37</v>
      </c>
    </row>
    <row r="23" spans="1:6" x14ac:dyDescent="0.25">
      <c r="A23" s="20" t="s">
        <v>8</v>
      </c>
      <c r="B23" s="23"/>
      <c r="C23" s="40">
        <f>SUM(Расходы!B16:B40)</f>
        <v>210355.99999999997</v>
      </c>
    </row>
    <row r="24" spans="1:6" x14ac:dyDescent="0.25">
      <c r="A24" s="20" t="s">
        <v>9</v>
      </c>
      <c r="B24" s="23"/>
      <c r="C24" s="40">
        <f>SUM(Расходы!B42:B51)</f>
        <v>61420</v>
      </c>
    </row>
    <row r="25" spans="1:6" x14ac:dyDescent="0.25">
      <c r="A25" s="20" t="s">
        <v>39</v>
      </c>
      <c r="B25" s="23"/>
      <c r="C25" s="40">
        <f>SUM(Расходы!B53:B53)</f>
        <v>0</v>
      </c>
    </row>
    <row r="26" spans="1:6" ht="45" customHeight="1" x14ac:dyDescent="0.25">
      <c r="A26" s="106" t="s">
        <v>41</v>
      </c>
      <c r="B26" s="107"/>
      <c r="C26" s="40">
        <f>SUM(Расходы!B55:B56)</f>
        <v>36060</v>
      </c>
    </row>
    <row r="27" spans="1:6" x14ac:dyDescent="0.25">
      <c r="A27" s="20" t="s">
        <v>15</v>
      </c>
      <c r="B27" s="23"/>
      <c r="C27" s="40">
        <f>SUM(Расходы!B58:B66)</f>
        <v>59094.32</v>
      </c>
    </row>
    <row r="28" spans="1:6" x14ac:dyDescent="0.25">
      <c r="C28" s="34"/>
    </row>
    <row r="29" spans="1:6" ht="15" customHeight="1" x14ac:dyDescent="0.25">
      <c r="A29" s="108" t="s">
        <v>54</v>
      </c>
      <c r="B29" s="109"/>
      <c r="C29" s="71">
        <f>C9+C11-C21</f>
        <v>739770.33199999994</v>
      </c>
      <c r="E29" s="49"/>
      <c r="F29" s="49"/>
    </row>
    <row r="30" spans="1:6" x14ac:dyDescent="0.25">
      <c r="A30" s="73" t="s">
        <v>37</v>
      </c>
      <c r="B30" s="72"/>
      <c r="C30" s="75">
        <v>635393.5</v>
      </c>
      <c r="E30" s="49"/>
    </row>
    <row r="32" spans="1:6" x14ac:dyDescent="0.25">
      <c r="D32" s="67"/>
    </row>
    <row r="33" spans="4:5" x14ac:dyDescent="0.25">
      <c r="D33" s="99"/>
      <c r="E33" s="49"/>
    </row>
  </sheetData>
  <sheetProtection password="C6E7" sheet="1" formatCells="0" formatColumns="0" formatRows="0" insertColumns="0" insertRows="0" insertHyperlinks="0" deleteColumns="0" deleteRows="0" sort="0" autoFilter="0" pivotTables="0"/>
  <mergeCells count="15">
    <mergeCell ref="B1:C1"/>
    <mergeCell ref="A21:B21"/>
    <mergeCell ref="B4:C4"/>
    <mergeCell ref="B2:C2"/>
    <mergeCell ref="A12:B12"/>
    <mergeCell ref="B6:C6"/>
    <mergeCell ref="A14:B14"/>
    <mergeCell ref="A9:B9"/>
    <mergeCell ref="A26:B26"/>
    <mergeCell ref="A29:B29"/>
    <mergeCell ref="A11:B11"/>
    <mergeCell ref="A15:B15"/>
    <mergeCell ref="B5:C5"/>
    <mergeCell ref="A16:B16"/>
    <mergeCell ref="A13:B13"/>
  </mergeCells>
  <pageMargins left="0.7" right="0.7" top="0.75" bottom="0.75" header="0.3" footer="0.3"/>
  <pageSetup orientation="portrait" r:id="rId1"/>
  <headerFooter alignWithMargins="0"/>
  <ignoredErrors>
    <ignoredError sqref="C1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0"/>
  <sheetViews>
    <sheetView showGridLines="0" topLeftCell="A106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6.28515625" customWidth="1"/>
  </cols>
  <sheetData>
    <row r="1" spans="1:4" ht="18.75" x14ac:dyDescent="0.3">
      <c r="B1" s="124" t="s">
        <v>20</v>
      </c>
      <c r="C1" s="124"/>
      <c r="D1" s="124"/>
    </row>
    <row r="2" spans="1:4" ht="18.75" x14ac:dyDescent="0.3">
      <c r="B2" s="124" t="s">
        <v>21</v>
      </c>
      <c r="C2" s="124"/>
      <c r="D2" s="124"/>
    </row>
    <row r="3" spans="1:4" ht="18" customHeight="1" x14ac:dyDescent="0.3">
      <c r="B3" s="9"/>
      <c r="C3" s="9"/>
    </row>
    <row r="4" spans="1:4" ht="18.75" x14ac:dyDescent="0.25">
      <c r="B4" s="125" t="s">
        <v>11</v>
      </c>
      <c r="C4" s="125"/>
      <c r="D4" s="125"/>
    </row>
    <row r="5" spans="1:4" ht="18.75" x14ac:dyDescent="0.25">
      <c r="B5" s="125" t="s">
        <v>23</v>
      </c>
      <c r="C5" s="125"/>
      <c r="D5" s="125"/>
    </row>
    <row r="6" spans="1:4" ht="18.75" x14ac:dyDescent="0.3">
      <c r="B6" s="126" t="s">
        <v>55</v>
      </c>
      <c r="C6" s="126"/>
      <c r="D6" s="126"/>
    </row>
    <row r="9" spans="1:4" x14ac:dyDescent="0.25">
      <c r="A9" s="11" t="s">
        <v>0</v>
      </c>
      <c r="B9" s="29" t="s">
        <v>7</v>
      </c>
      <c r="C9" s="55" t="s">
        <v>1</v>
      </c>
      <c r="D9" s="30" t="s">
        <v>44</v>
      </c>
    </row>
    <row r="10" spans="1:4" x14ac:dyDescent="0.25">
      <c r="A10" s="133" t="s">
        <v>45</v>
      </c>
      <c r="B10" s="134"/>
      <c r="C10" s="134"/>
      <c r="D10" s="135"/>
    </row>
    <row r="11" spans="1:4" x14ac:dyDescent="0.25">
      <c r="A11" s="81">
        <v>42768</v>
      </c>
      <c r="B11" s="84">
        <v>100</v>
      </c>
      <c r="C11" s="61" t="s">
        <v>88</v>
      </c>
      <c r="D11" s="43" t="s">
        <v>42</v>
      </c>
    </row>
    <row r="12" spans="1:4" ht="15" customHeight="1" x14ac:dyDescent="0.25">
      <c r="A12" s="3">
        <v>42768</v>
      </c>
      <c r="B12" s="85">
        <v>130</v>
      </c>
      <c r="C12" s="61" t="s">
        <v>89</v>
      </c>
      <c r="D12" s="43" t="s">
        <v>42</v>
      </c>
    </row>
    <row r="13" spans="1:4" x14ac:dyDescent="0.25">
      <c r="A13" s="3">
        <v>42768</v>
      </c>
      <c r="B13" s="85">
        <v>500</v>
      </c>
      <c r="C13" s="61" t="s">
        <v>90</v>
      </c>
      <c r="D13" s="43" t="s">
        <v>42</v>
      </c>
    </row>
    <row r="14" spans="1:4" x14ac:dyDescent="0.25">
      <c r="A14" s="3">
        <v>42768</v>
      </c>
      <c r="B14" s="85">
        <v>500</v>
      </c>
      <c r="C14" s="61" t="s">
        <v>91</v>
      </c>
      <c r="D14" s="43" t="s">
        <v>42</v>
      </c>
    </row>
    <row r="15" spans="1:4" ht="15" customHeight="1" x14ac:dyDescent="0.25">
      <c r="A15" s="3">
        <v>42769</v>
      </c>
      <c r="B15" s="85">
        <v>130</v>
      </c>
      <c r="C15" s="61" t="s">
        <v>92</v>
      </c>
      <c r="D15" s="43" t="s">
        <v>42</v>
      </c>
    </row>
    <row r="16" spans="1:4" x14ac:dyDescent="0.25">
      <c r="A16" s="3">
        <v>42772</v>
      </c>
      <c r="B16" s="85">
        <v>100</v>
      </c>
      <c r="C16" s="61" t="s">
        <v>93</v>
      </c>
      <c r="D16" s="43" t="s">
        <v>42</v>
      </c>
    </row>
    <row r="17" spans="1:4" ht="15" customHeight="1" x14ac:dyDescent="0.25">
      <c r="A17" s="3">
        <v>42772</v>
      </c>
      <c r="B17" s="85">
        <v>150</v>
      </c>
      <c r="C17" s="61" t="s">
        <v>94</v>
      </c>
      <c r="D17" s="43" t="s">
        <v>42</v>
      </c>
    </row>
    <row r="18" spans="1:4" x14ac:dyDescent="0.25">
      <c r="A18" s="3">
        <v>42772</v>
      </c>
      <c r="B18" s="86">
        <v>300</v>
      </c>
      <c r="C18" s="61" t="s">
        <v>95</v>
      </c>
      <c r="D18" s="43" t="s">
        <v>42</v>
      </c>
    </row>
    <row r="19" spans="1:4" ht="15" customHeight="1" x14ac:dyDescent="0.25">
      <c r="A19" s="3">
        <v>42772</v>
      </c>
      <c r="B19" s="85">
        <v>300</v>
      </c>
      <c r="C19" s="61" t="s">
        <v>97</v>
      </c>
      <c r="D19" s="43" t="s">
        <v>96</v>
      </c>
    </row>
    <row r="20" spans="1:4" x14ac:dyDescent="0.25">
      <c r="A20" s="3">
        <v>42772</v>
      </c>
      <c r="B20" s="85">
        <v>500</v>
      </c>
      <c r="C20" s="61" t="s">
        <v>98</v>
      </c>
      <c r="D20" s="43" t="s">
        <v>42</v>
      </c>
    </row>
    <row r="21" spans="1:4" x14ac:dyDescent="0.25">
      <c r="A21" s="3">
        <v>42772</v>
      </c>
      <c r="B21" s="85">
        <v>1000</v>
      </c>
      <c r="C21" s="61" t="s">
        <v>99</v>
      </c>
      <c r="D21" s="43" t="s">
        <v>100</v>
      </c>
    </row>
    <row r="22" spans="1:4" x14ac:dyDescent="0.25">
      <c r="A22" s="3">
        <v>42772</v>
      </c>
      <c r="B22" s="85">
        <v>2100</v>
      </c>
      <c r="C22" s="61" t="s">
        <v>101</v>
      </c>
      <c r="D22" s="43" t="s">
        <v>42</v>
      </c>
    </row>
    <row r="23" spans="1:4" x14ac:dyDescent="0.25">
      <c r="A23" s="3">
        <v>42773</v>
      </c>
      <c r="B23" s="85">
        <v>100</v>
      </c>
      <c r="C23" s="61" t="s">
        <v>102</v>
      </c>
      <c r="D23" s="43" t="s">
        <v>96</v>
      </c>
    </row>
    <row r="24" spans="1:4" x14ac:dyDescent="0.25">
      <c r="A24" s="3">
        <v>42773</v>
      </c>
      <c r="B24" s="85">
        <v>200</v>
      </c>
      <c r="C24" s="61" t="s">
        <v>103</v>
      </c>
      <c r="D24" s="43" t="s">
        <v>42</v>
      </c>
    </row>
    <row r="25" spans="1:4" x14ac:dyDescent="0.25">
      <c r="A25" s="3">
        <v>42773</v>
      </c>
      <c r="B25" s="85">
        <v>269.76</v>
      </c>
      <c r="C25" s="61" t="s">
        <v>104</v>
      </c>
      <c r="D25" s="43" t="s">
        <v>96</v>
      </c>
    </row>
    <row r="26" spans="1:4" x14ac:dyDescent="0.25">
      <c r="A26" s="3">
        <v>42773</v>
      </c>
      <c r="B26" s="85">
        <v>300</v>
      </c>
      <c r="C26" s="61" t="s">
        <v>105</v>
      </c>
      <c r="D26" s="43" t="s">
        <v>42</v>
      </c>
    </row>
    <row r="27" spans="1:4" x14ac:dyDescent="0.25">
      <c r="A27" s="3">
        <v>42773</v>
      </c>
      <c r="B27" s="85">
        <v>500</v>
      </c>
      <c r="C27" s="61" t="s">
        <v>106</v>
      </c>
      <c r="D27" s="43" t="s">
        <v>42</v>
      </c>
    </row>
    <row r="28" spans="1:4" ht="15.75" customHeight="1" x14ac:dyDescent="0.25">
      <c r="A28" s="3">
        <v>42773</v>
      </c>
      <c r="B28" s="85">
        <v>500</v>
      </c>
      <c r="C28" s="61" t="s">
        <v>107</v>
      </c>
      <c r="D28" s="43" t="s">
        <v>42</v>
      </c>
    </row>
    <row r="29" spans="1:4" x14ac:dyDescent="0.25">
      <c r="A29" s="3">
        <v>42773</v>
      </c>
      <c r="B29" s="64">
        <v>1000</v>
      </c>
      <c r="C29" s="61" t="s">
        <v>108</v>
      </c>
      <c r="D29" s="43" t="s">
        <v>42</v>
      </c>
    </row>
    <row r="30" spans="1:4" x14ac:dyDescent="0.25">
      <c r="A30" s="3">
        <v>42773</v>
      </c>
      <c r="B30" s="64">
        <v>1000</v>
      </c>
      <c r="C30" s="61" t="s">
        <v>109</v>
      </c>
      <c r="D30" s="43" t="s">
        <v>42</v>
      </c>
    </row>
    <row r="31" spans="1:4" x14ac:dyDescent="0.25">
      <c r="A31" s="3">
        <v>42774</v>
      </c>
      <c r="B31" s="64">
        <v>30</v>
      </c>
      <c r="C31" s="61" t="s">
        <v>110</v>
      </c>
      <c r="D31" s="43" t="s">
        <v>42</v>
      </c>
    </row>
    <row r="32" spans="1:4" ht="16.5" customHeight="1" x14ac:dyDescent="0.25">
      <c r="A32" s="3">
        <v>42774</v>
      </c>
      <c r="B32" s="64">
        <v>150</v>
      </c>
      <c r="C32" s="61" t="s">
        <v>111</v>
      </c>
      <c r="D32" s="43" t="s">
        <v>42</v>
      </c>
    </row>
    <row r="33" spans="1:4" x14ac:dyDescent="0.25">
      <c r="A33" s="3">
        <v>42774</v>
      </c>
      <c r="B33" s="64">
        <v>300</v>
      </c>
      <c r="C33" s="61" t="s">
        <v>112</v>
      </c>
      <c r="D33" s="43" t="s">
        <v>42</v>
      </c>
    </row>
    <row r="34" spans="1:4" x14ac:dyDescent="0.25">
      <c r="A34" s="3">
        <v>42774</v>
      </c>
      <c r="B34" s="64">
        <v>600</v>
      </c>
      <c r="C34" s="61" t="s">
        <v>113</v>
      </c>
      <c r="D34" s="43" t="s">
        <v>42</v>
      </c>
    </row>
    <row r="35" spans="1:4" x14ac:dyDescent="0.25">
      <c r="A35" s="3">
        <v>42775</v>
      </c>
      <c r="B35" s="64">
        <v>500</v>
      </c>
      <c r="C35" s="61" t="s">
        <v>90</v>
      </c>
      <c r="D35" s="43" t="s">
        <v>42</v>
      </c>
    </row>
    <row r="36" spans="1:4" x14ac:dyDescent="0.25">
      <c r="A36" s="3">
        <v>42775</v>
      </c>
      <c r="B36" s="64">
        <v>4000</v>
      </c>
      <c r="C36" s="61" t="s">
        <v>115</v>
      </c>
      <c r="D36" s="43" t="s">
        <v>42</v>
      </c>
    </row>
    <row r="37" spans="1:4" x14ac:dyDescent="0.25">
      <c r="A37" s="3">
        <v>42776</v>
      </c>
      <c r="B37" s="64">
        <v>100</v>
      </c>
      <c r="C37" s="82" t="s">
        <v>116</v>
      </c>
      <c r="D37" s="43" t="s">
        <v>42</v>
      </c>
    </row>
    <row r="38" spans="1:4" x14ac:dyDescent="0.25">
      <c r="A38" s="3">
        <v>42776</v>
      </c>
      <c r="B38" s="64">
        <v>100</v>
      </c>
      <c r="C38" s="79" t="s">
        <v>117</v>
      </c>
      <c r="D38" s="43" t="s">
        <v>42</v>
      </c>
    </row>
    <row r="39" spans="1:4" x14ac:dyDescent="0.25">
      <c r="A39" s="3">
        <v>42776</v>
      </c>
      <c r="B39" s="64">
        <v>200</v>
      </c>
      <c r="C39" s="79" t="s">
        <v>118</v>
      </c>
      <c r="D39" s="43" t="s">
        <v>42</v>
      </c>
    </row>
    <row r="40" spans="1:4" x14ac:dyDescent="0.25">
      <c r="A40" s="3">
        <v>42776</v>
      </c>
      <c r="B40" s="64">
        <v>600</v>
      </c>
      <c r="C40" s="79" t="s">
        <v>101</v>
      </c>
      <c r="D40" s="43" t="s">
        <v>42</v>
      </c>
    </row>
    <row r="41" spans="1:4" x14ac:dyDescent="0.25">
      <c r="A41" s="3">
        <v>42779</v>
      </c>
      <c r="B41" s="64">
        <v>267.83</v>
      </c>
      <c r="C41" s="79" t="s">
        <v>119</v>
      </c>
      <c r="D41" s="43" t="s">
        <v>42</v>
      </c>
    </row>
    <row r="42" spans="1:4" x14ac:dyDescent="0.25">
      <c r="A42" s="3">
        <v>42779</v>
      </c>
      <c r="B42" s="64">
        <v>1000</v>
      </c>
      <c r="C42" s="79" t="s">
        <v>120</v>
      </c>
      <c r="D42" s="43" t="s">
        <v>42</v>
      </c>
    </row>
    <row r="43" spans="1:4" x14ac:dyDescent="0.25">
      <c r="A43" s="3">
        <v>42780</v>
      </c>
      <c r="B43" s="64">
        <v>100</v>
      </c>
      <c r="C43" s="79" t="s">
        <v>121</v>
      </c>
      <c r="D43" s="43" t="s">
        <v>42</v>
      </c>
    </row>
    <row r="44" spans="1:4" x14ac:dyDescent="0.25">
      <c r="A44" s="3">
        <v>42780</v>
      </c>
      <c r="B44" s="64">
        <v>2000</v>
      </c>
      <c r="C44" s="79" t="s">
        <v>122</v>
      </c>
      <c r="D44" s="43" t="s">
        <v>42</v>
      </c>
    </row>
    <row r="45" spans="1:4" x14ac:dyDescent="0.25">
      <c r="A45" s="3">
        <v>42780</v>
      </c>
      <c r="B45" s="64">
        <v>5000</v>
      </c>
      <c r="C45" s="79" t="s">
        <v>123</v>
      </c>
      <c r="D45" s="43" t="s">
        <v>42</v>
      </c>
    </row>
    <row r="46" spans="1:4" x14ac:dyDescent="0.25">
      <c r="A46" s="62">
        <v>42781</v>
      </c>
      <c r="B46" s="64">
        <v>500</v>
      </c>
      <c r="C46" s="79" t="s">
        <v>125</v>
      </c>
      <c r="D46" s="43" t="s">
        <v>42</v>
      </c>
    </row>
    <row r="47" spans="1:4" x14ac:dyDescent="0.25">
      <c r="A47" s="3">
        <v>42781</v>
      </c>
      <c r="B47" s="64">
        <v>500</v>
      </c>
      <c r="C47" s="79" t="s">
        <v>126</v>
      </c>
      <c r="D47" s="43" t="s">
        <v>42</v>
      </c>
    </row>
    <row r="48" spans="1:4" x14ac:dyDescent="0.25">
      <c r="A48" s="62">
        <v>42782</v>
      </c>
      <c r="B48" s="64">
        <v>100</v>
      </c>
      <c r="C48" s="79" t="s">
        <v>127</v>
      </c>
      <c r="D48" s="43" t="s">
        <v>42</v>
      </c>
    </row>
    <row r="49" spans="1:4" x14ac:dyDescent="0.25">
      <c r="A49" s="3">
        <v>42782</v>
      </c>
      <c r="B49" s="64">
        <v>100</v>
      </c>
      <c r="C49" s="79" t="s">
        <v>128</v>
      </c>
      <c r="D49" s="43" t="s">
        <v>42</v>
      </c>
    </row>
    <row r="50" spans="1:4" x14ac:dyDescent="0.25">
      <c r="A50" s="62">
        <v>42782</v>
      </c>
      <c r="B50" s="64">
        <v>500</v>
      </c>
      <c r="C50" s="79" t="s">
        <v>129</v>
      </c>
      <c r="D50" s="43" t="s">
        <v>130</v>
      </c>
    </row>
    <row r="51" spans="1:4" x14ac:dyDescent="0.25">
      <c r="A51" s="3">
        <v>42782</v>
      </c>
      <c r="B51" s="64">
        <v>500</v>
      </c>
      <c r="C51" s="79" t="s">
        <v>90</v>
      </c>
      <c r="D51" s="43" t="s">
        <v>42</v>
      </c>
    </row>
    <row r="52" spans="1:4" ht="15" customHeight="1" x14ac:dyDescent="0.25">
      <c r="A52" s="62">
        <v>42782</v>
      </c>
      <c r="B52" s="64">
        <v>500</v>
      </c>
      <c r="C52" s="93" t="s">
        <v>131</v>
      </c>
      <c r="D52" s="43" t="s">
        <v>42</v>
      </c>
    </row>
    <row r="53" spans="1:4" ht="15" customHeight="1" x14ac:dyDescent="0.25">
      <c r="A53" s="3">
        <v>42782</v>
      </c>
      <c r="B53" s="64">
        <v>500</v>
      </c>
      <c r="C53" s="93" t="s">
        <v>132</v>
      </c>
      <c r="D53" s="43" t="s">
        <v>42</v>
      </c>
    </row>
    <row r="54" spans="1:4" ht="15" customHeight="1" x14ac:dyDescent="0.25">
      <c r="A54" s="62">
        <v>42783</v>
      </c>
      <c r="B54" s="64">
        <v>100</v>
      </c>
      <c r="C54" s="79" t="s">
        <v>133</v>
      </c>
      <c r="D54" s="43" t="s">
        <v>42</v>
      </c>
    </row>
    <row r="55" spans="1:4" ht="15" customHeight="1" x14ac:dyDescent="0.25">
      <c r="A55" s="3">
        <v>42783</v>
      </c>
      <c r="B55" s="64">
        <v>358.26</v>
      </c>
      <c r="C55" s="79" t="s">
        <v>119</v>
      </c>
      <c r="D55" s="43" t="s">
        <v>42</v>
      </c>
    </row>
    <row r="56" spans="1:4" ht="15" customHeight="1" x14ac:dyDescent="0.25">
      <c r="A56" s="62">
        <v>42783</v>
      </c>
      <c r="B56" s="64">
        <v>500</v>
      </c>
      <c r="C56" s="79" t="s">
        <v>134</v>
      </c>
      <c r="D56" s="43" t="s">
        <v>42</v>
      </c>
    </row>
    <row r="57" spans="1:4" ht="15" customHeight="1" x14ac:dyDescent="0.25">
      <c r="A57" s="3">
        <v>42783</v>
      </c>
      <c r="B57" s="64">
        <v>500</v>
      </c>
      <c r="C57" s="79" t="s">
        <v>135</v>
      </c>
      <c r="D57" s="43" t="s">
        <v>42</v>
      </c>
    </row>
    <row r="58" spans="1:4" ht="15" customHeight="1" x14ac:dyDescent="0.25">
      <c r="A58" s="62">
        <v>42786</v>
      </c>
      <c r="B58" s="64">
        <v>300</v>
      </c>
      <c r="C58" s="79" t="s">
        <v>136</v>
      </c>
      <c r="D58" s="43" t="s">
        <v>42</v>
      </c>
    </row>
    <row r="59" spans="1:4" ht="15" customHeight="1" x14ac:dyDescent="0.25">
      <c r="A59" s="3">
        <v>42786</v>
      </c>
      <c r="B59" s="64">
        <v>500</v>
      </c>
      <c r="C59" s="79" t="s">
        <v>137</v>
      </c>
      <c r="D59" s="43" t="s">
        <v>42</v>
      </c>
    </row>
    <row r="60" spans="1:4" ht="15" customHeight="1" x14ac:dyDescent="0.25">
      <c r="A60" s="62">
        <v>42786</v>
      </c>
      <c r="B60" s="64">
        <v>500</v>
      </c>
      <c r="C60" s="79" t="s">
        <v>138</v>
      </c>
      <c r="D60" s="43" t="s">
        <v>42</v>
      </c>
    </row>
    <row r="61" spans="1:4" ht="15" customHeight="1" x14ac:dyDescent="0.25">
      <c r="A61" s="3">
        <v>42786</v>
      </c>
      <c r="B61" s="64">
        <v>515</v>
      </c>
      <c r="C61" s="79" t="s">
        <v>119</v>
      </c>
      <c r="D61" s="43" t="s">
        <v>42</v>
      </c>
    </row>
    <row r="62" spans="1:4" ht="15" customHeight="1" x14ac:dyDescent="0.25">
      <c r="A62" s="62">
        <v>42786</v>
      </c>
      <c r="B62" s="64">
        <v>1000</v>
      </c>
      <c r="C62" s="79" t="s">
        <v>139</v>
      </c>
      <c r="D62" s="43" t="s">
        <v>140</v>
      </c>
    </row>
    <row r="63" spans="1:4" ht="15" customHeight="1" x14ac:dyDescent="0.25">
      <c r="A63" s="3">
        <v>42786</v>
      </c>
      <c r="B63" s="64">
        <v>1900</v>
      </c>
      <c r="C63" s="79" t="s">
        <v>141</v>
      </c>
      <c r="D63" s="43" t="s">
        <v>140</v>
      </c>
    </row>
    <row r="64" spans="1:4" ht="15" customHeight="1" x14ac:dyDescent="0.25">
      <c r="A64" s="62">
        <v>42786</v>
      </c>
      <c r="B64" s="64">
        <v>7245</v>
      </c>
      <c r="C64" s="79" t="s">
        <v>123</v>
      </c>
      <c r="D64" s="43" t="s">
        <v>142</v>
      </c>
    </row>
    <row r="65" spans="1:4" ht="15" customHeight="1" x14ac:dyDescent="0.25">
      <c r="A65" s="3">
        <v>42787</v>
      </c>
      <c r="B65" s="64">
        <v>50</v>
      </c>
      <c r="C65" s="79" t="s">
        <v>143</v>
      </c>
      <c r="D65" s="43" t="s">
        <v>42</v>
      </c>
    </row>
    <row r="66" spans="1:4" ht="15" customHeight="1" x14ac:dyDescent="0.25">
      <c r="A66" s="3">
        <v>42787</v>
      </c>
      <c r="B66" s="64">
        <v>100</v>
      </c>
      <c r="C66" s="79" t="s">
        <v>144</v>
      </c>
      <c r="D66" s="43" t="s">
        <v>42</v>
      </c>
    </row>
    <row r="67" spans="1:4" ht="15" customHeight="1" x14ac:dyDescent="0.25">
      <c r="A67" s="3">
        <v>42787</v>
      </c>
      <c r="B67" s="64">
        <v>200</v>
      </c>
      <c r="C67" s="79" t="s">
        <v>145</v>
      </c>
      <c r="D67" s="43" t="s">
        <v>42</v>
      </c>
    </row>
    <row r="68" spans="1:4" ht="15" customHeight="1" x14ac:dyDescent="0.25">
      <c r="A68" s="3">
        <v>42787</v>
      </c>
      <c r="B68" s="64">
        <v>300</v>
      </c>
      <c r="C68" s="79" t="s">
        <v>146</v>
      </c>
      <c r="D68" s="43" t="s">
        <v>140</v>
      </c>
    </row>
    <row r="69" spans="1:4" ht="15" customHeight="1" x14ac:dyDescent="0.25">
      <c r="A69" s="3">
        <v>42787</v>
      </c>
      <c r="B69" s="64">
        <v>300</v>
      </c>
      <c r="C69" s="79" t="s">
        <v>147</v>
      </c>
      <c r="D69" s="43" t="s">
        <v>42</v>
      </c>
    </row>
    <row r="70" spans="1:4" ht="15" customHeight="1" x14ac:dyDescent="0.25">
      <c r="A70" s="3">
        <v>42787</v>
      </c>
      <c r="B70" s="64">
        <v>300</v>
      </c>
      <c r="C70" s="79" t="s">
        <v>148</v>
      </c>
      <c r="D70" s="43" t="s">
        <v>42</v>
      </c>
    </row>
    <row r="71" spans="1:4" ht="15" customHeight="1" x14ac:dyDescent="0.25">
      <c r="A71" s="3">
        <v>42787</v>
      </c>
      <c r="B71" s="64">
        <v>500</v>
      </c>
      <c r="C71" s="79" t="s">
        <v>149</v>
      </c>
      <c r="D71" s="43" t="s">
        <v>42</v>
      </c>
    </row>
    <row r="72" spans="1:4" ht="15" customHeight="1" x14ac:dyDescent="0.25">
      <c r="A72" s="3">
        <v>42787</v>
      </c>
      <c r="B72" s="64">
        <v>500</v>
      </c>
      <c r="C72" s="79" t="s">
        <v>150</v>
      </c>
      <c r="D72" s="43" t="s">
        <v>42</v>
      </c>
    </row>
    <row r="73" spans="1:4" ht="15" customHeight="1" x14ac:dyDescent="0.25">
      <c r="A73" s="3">
        <v>42787</v>
      </c>
      <c r="B73" s="64">
        <v>500</v>
      </c>
      <c r="C73" s="79" t="s">
        <v>151</v>
      </c>
      <c r="D73" s="43" t="s">
        <v>140</v>
      </c>
    </row>
    <row r="74" spans="1:4" ht="15" customHeight="1" x14ac:dyDescent="0.25">
      <c r="A74" s="3">
        <v>42787</v>
      </c>
      <c r="B74" s="64">
        <v>1000</v>
      </c>
      <c r="C74" s="79" t="s">
        <v>152</v>
      </c>
      <c r="D74" s="43" t="s">
        <v>42</v>
      </c>
    </row>
    <row r="75" spans="1:4" ht="15" customHeight="1" x14ac:dyDescent="0.25">
      <c r="A75" s="3">
        <v>42787</v>
      </c>
      <c r="B75" s="64">
        <v>2000</v>
      </c>
      <c r="C75" s="79" t="s">
        <v>153</v>
      </c>
      <c r="D75" s="43" t="s">
        <v>140</v>
      </c>
    </row>
    <row r="76" spans="1:4" ht="15" customHeight="1" x14ac:dyDescent="0.25">
      <c r="A76" s="3">
        <v>42788</v>
      </c>
      <c r="B76" s="64">
        <v>100</v>
      </c>
      <c r="C76" s="79" t="s">
        <v>110</v>
      </c>
      <c r="D76" s="43" t="s">
        <v>42</v>
      </c>
    </row>
    <row r="77" spans="1:4" ht="15" customHeight="1" x14ac:dyDescent="0.25">
      <c r="A77" s="3">
        <v>42788</v>
      </c>
      <c r="B77" s="64">
        <v>50</v>
      </c>
      <c r="C77" s="79" t="s">
        <v>154</v>
      </c>
      <c r="D77" s="43" t="s">
        <v>42</v>
      </c>
    </row>
    <row r="78" spans="1:4" ht="15" customHeight="1" x14ac:dyDescent="0.25">
      <c r="A78" s="3">
        <v>42793</v>
      </c>
      <c r="B78" s="64">
        <v>100</v>
      </c>
      <c r="C78" s="79" t="s">
        <v>155</v>
      </c>
      <c r="D78" s="43" t="s">
        <v>42</v>
      </c>
    </row>
    <row r="79" spans="1:4" ht="15" customHeight="1" x14ac:dyDescent="0.25">
      <c r="A79" s="3">
        <v>42793</v>
      </c>
      <c r="B79" s="64">
        <v>100</v>
      </c>
      <c r="C79" s="79" t="s">
        <v>156</v>
      </c>
      <c r="D79" s="43" t="s">
        <v>161</v>
      </c>
    </row>
    <row r="80" spans="1:4" ht="15" customHeight="1" x14ac:dyDescent="0.25">
      <c r="A80" s="3">
        <v>42793</v>
      </c>
      <c r="B80" s="64">
        <v>100</v>
      </c>
      <c r="C80" s="79" t="s">
        <v>157</v>
      </c>
      <c r="D80" s="43" t="s">
        <v>42</v>
      </c>
    </row>
    <row r="81" spans="1:5" ht="15" customHeight="1" x14ac:dyDescent="0.25">
      <c r="A81" s="3">
        <v>42793</v>
      </c>
      <c r="B81" s="64">
        <v>177.91</v>
      </c>
      <c r="C81" s="79" t="s">
        <v>158</v>
      </c>
      <c r="D81" s="43" t="s">
        <v>162</v>
      </c>
    </row>
    <row r="82" spans="1:5" ht="15" customHeight="1" x14ac:dyDescent="0.25">
      <c r="A82" s="3">
        <v>42793</v>
      </c>
      <c r="B82" s="64">
        <v>300</v>
      </c>
      <c r="C82" s="79" t="s">
        <v>159</v>
      </c>
      <c r="D82" s="43" t="s">
        <v>163</v>
      </c>
    </row>
    <row r="83" spans="1:5" ht="15" customHeight="1" x14ac:dyDescent="0.25">
      <c r="A83" s="3">
        <v>42793</v>
      </c>
      <c r="B83" s="64">
        <v>500</v>
      </c>
      <c r="C83" s="79" t="s">
        <v>160</v>
      </c>
      <c r="D83" s="43" t="s">
        <v>42</v>
      </c>
    </row>
    <row r="84" spans="1:5" ht="15" customHeight="1" x14ac:dyDescent="0.25">
      <c r="A84" s="3">
        <v>42793</v>
      </c>
      <c r="B84" s="64">
        <v>500</v>
      </c>
      <c r="C84" s="79" t="s">
        <v>90</v>
      </c>
      <c r="D84" s="43" t="s">
        <v>42</v>
      </c>
    </row>
    <row r="85" spans="1:5" ht="15" customHeight="1" x14ac:dyDescent="0.25">
      <c r="A85" s="3">
        <v>42793</v>
      </c>
      <c r="B85" s="64">
        <v>500</v>
      </c>
      <c r="C85" s="79" t="s">
        <v>164</v>
      </c>
      <c r="D85" s="43" t="s">
        <v>162</v>
      </c>
    </row>
    <row r="86" spans="1:5" ht="15" customHeight="1" x14ac:dyDescent="0.25">
      <c r="A86" s="3">
        <v>42793</v>
      </c>
      <c r="B86" s="64">
        <v>500</v>
      </c>
      <c r="C86" s="79" t="s">
        <v>165</v>
      </c>
      <c r="D86" s="43" t="s">
        <v>42</v>
      </c>
    </row>
    <row r="87" spans="1:5" ht="15" customHeight="1" x14ac:dyDescent="0.25">
      <c r="A87" s="3">
        <v>42793</v>
      </c>
      <c r="B87" s="64">
        <v>1000</v>
      </c>
      <c r="C87" s="79" t="s">
        <v>166</v>
      </c>
      <c r="D87" s="43" t="s">
        <v>162</v>
      </c>
    </row>
    <row r="88" spans="1:5" ht="15" customHeight="1" x14ac:dyDescent="0.25">
      <c r="A88" s="3">
        <v>42793</v>
      </c>
      <c r="B88" s="64">
        <v>1700</v>
      </c>
      <c r="C88" s="79" t="s">
        <v>167</v>
      </c>
      <c r="D88" s="43" t="s">
        <v>42</v>
      </c>
    </row>
    <row r="89" spans="1:5" ht="15" customHeight="1" x14ac:dyDescent="0.25">
      <c r="A89" s="62">
        <v>42794</v>
      </c>
      <c r="B89" s="64">
        <v>200</v>
      </c>
      <c r="C89" s="79" t="s">
        <v>168</v>
      </c>
      <c r="D89" s="43" t="s">
        <v>42</v>
      </c>
    </row>
    <row r="90" spans="1:5" ht="15" customHeight="1" x14ac:dyDescent="0.25">
      <c r="A90" s="62">
        <v>42794</v>
      </c>
      <c r="B90" s="64">
        <v>200</v>
      </c>
      <c r="C90" s="79" t="s">
        <v>169</v>
      </c>
      <c r="D90" s="43" t="s">
        <v>162</v>
      </c>
    </row>
    <row r="91" spans="1:5" ht="15" customHeight="1" x14ac:dyDescent="0.25">
      <c r="A91" s="62">
        <v>42794</v>
      </c>
      <c r="B91" s="64">
        <v>200</v>
      </c>
      <c r="C91" s="79" t="s">
        <v>170</v>
      </c>
      <c r="D91" s="43" t="s">
        <v>162</v>
      </c>
    </row>
    <row r="92" spans="1:5" ht="15" customHeight="1" x14ac:dyDescent="0.25">
      <c r="A92" s="62">
        <v>42794</v>
      </c>
      <c r="B92" s="64">
        <v>1000</v>
      </c>
      <c r="C92" s="79" t="s">
        <v>108</v>
      </c>
      <c r="D92" s="43" t="s">
        <v>42</v>
      </c>
    </row>
    <row r="93" spans="1:5" x14ac:dyDescent="0.25">
      <c r="A93" s="136" t="s">
        <v>46</v>
      </c>
      <c r="B93" s="136"/>
      <c r="C93" s="136"/>
      <c r="D93" s="136"/>
    </row>
    <row r="94" spans="1:5" ht="30" customHeight="1" x14ac:dyDescent="0.25">
      <c r="A94" s="3">
        <v>42767</v>
      </c>
      <c r="B94" s="64">
        <v>2434.9</v>
      </c>
      <c r="C94" s="139" t="s">
        <v>84</v>
      </c>
      <c r="D94" s="139"/>
      <c r="E94" s="91"/>
    </row>
    <row r="95" spans="1:5" ht="30" customHeight="1" x14ac:dyDescent="0.25">
      <c r="A95" s="3">
        <v>42767</v>
      </c>
      <c r="B95" s="64">
        <v>21880</v>
      </c>
      <c r="C95" s="139" t="s">
        <v>85</v>
      </c>
      <c r="D95" s="139"/>
      <c r="E95" s="91"/>
    </row>
    <row r="96" spans="1:5" ht="30" customHeight="1" x14ac:dyDescent="0.25">
      <c r="A96" s="3">
        <v>42767</v>
      </c>
      <c r="B96" s="64">
        <v>4100</v>
      </c>
      <c r="C96" s="139" t="s">
        <v>86</v>
      </c>
      <c r="D96" s="139"/>
      <c r="E96" s="91"/>
    </row>
    <row r="97" spans="1:5" ht="30" customHeight="1" x14ac:dyDescent="0.25">
      <c r="A97" s="3">
        <v>42767</v>
      </c>
      <c r="B97" s="64">
        <v>1775</v>
      </c>
      <c r="C97" s="139" t="s">
        <v>87</v>
      </c>
      <c r="D97" s="139"/>
      <c r="E97" s="91"/>
    </row>
    <row r="98" spans="1:5" x14ac:dyDescent="0.25">
      <c r="A98" s="62">
        <v>42767</v>
      </c>
      <c r="B98" s="64">
        <v>10.1</v>
      </c>
      <c r="C98" s="139" t="s">
        <v>43</v>
      </c>
      <c r="D98" s="139"/>
    </row>
    <row r="99" spans="1:5" ht="30" customHeight="1" x14ac:dyDescent="0.25">
      <c r="A99" s="3">
        <v>42774</v>
      </c>
      <c r="B99" s="64">
        <v>16331.56</v>
      </c>
      <c r="C99" s="139" t="s">
        <v>114</v>
      </c>
      <c r="D99" s="139"/>
    </row>
    <row r="100" spans="1:5" ht="30" customHeight="1" x14ac:dyDescent="0.25">
      <c r="A100" s="3">
        <v>42779</v>
      </c>
      <c r="B100" s="64">
        <v>4585</v>
      </c>
      <c r="C100" s="140" t="s">
        <v>124</v>
      </c>
      <c r="D100" s="141"/>
    </row>
    <row r="101" spans="1:5" x14ac:dyDescent="0.25">
      <c r="A101" s="3">
        <v>42779</v>
      </c>
      <c r="B101" s="64">
        <v>15</v>
      </c>
      <c r="C101" s="140" t="s">
        <v>43</v>
      </c>
      <c r="D101" s="141"/>
    </row>
    <row r="102" spans="1:5" ht="30" customHeight="1" x14ac:dyDescent="0.25">
      <c r="A102" s="3">
        <v>42780</v>
      </c>
      <c r="B102" s="64">
        <v>238543.5</v>
      </c>
      <c r="C102" s="140" t="s">
        <v>183</v>
      </c>
      <c r="D102" s="141"/>
    </row>
    <row r="103" spans="1:5" x14ac:dyDescent="0.25">
      <c r="A103" s="3">
        <v>42793</v>
      </c>
      <c r="B103" s="64">
        <v>2330</v>
      </c>
      <c r="C103" s="140" t="s">
        <v>184</v>
      </c>
      <c r="D103" s="141"/>
    </row>
    <row r="104" spans="1:5" ht="30" customHeight="1" x14ac:dyDescent="0.25">
      <c r="A104" s="3">
        <v>42794</v>
      </c>
      <c r="B104" s="64">
        <v>6100</v>
      </c>
      <c r="C104" s="140" t="s">
        <v>171</v>
      </c>
      <c r="D104" s="141"/>
      <c r="E104" s="91"/>
    </row>
    <row r="105" spans="1:5" ht="30" customHeight="1" x14ac:dyDescent="0.25">
      <c r="A105" s="3">
        <v>42794</v>
      </c>
      <c r="B105" s="64">
        <v>500</v>
      </c>
      <c r="C105" s="140" t="s">
        <v>172</v>
      </c>
      <c r="D105" s="141"/>
      <c r="E105" s="91"/>
    </row>
    <row r="106" spans="1:5" ht="30" customHeight="1" x14ac:dyDescent="0.25">
      <c r="A106" s="3">
        <v>42794</v>
      </c>
      <c r="B106" s="64">
        <v>5460</v>
      </c>
      <c r="C106" s="140" t="s">
        <v>173</v>
      </c>
      <c r="D106" s="141"/>
      <c r="E106" s="91"/>
    </row>
    <row r="107" spans="1:5" x14ac:dyDescent="0.25">
      <c r="A107" s="3">
        <v>42794</v>
      </c>
      <c r="B107" s="64">
        <v>1890</v>
      </c>
      <c r="C107" s="139" t="s">
        <v>43</v>
      </c>
      <c r="D107" s="139"/>
      <c r="E107" s="91"/>
    </row>
    <row r="108" spans="1:5" x14ac:dyDescent="0.25">
      <c r="A108" s="11" t="s">
        <v>2</v>
      </c>
      <c r="B108" s="31">
        <f>SUM(B11:B107)</f>
        <v>360178.82</v>
      </c>
      <c r="C108" s="80"/>
      <c r="D108" s="83"/>
    </row>
    <row r="110" spans="1:5" x14ac:dyDescent="0.25">
      <c r="B110" s="49"/>
    </row>
  </sheetData>
  <sheetProtection password="C6E7" sheet="1" formatCells="0" formatColumns="0" formatRows="0" insertColumns="0" insertRows="0" insertHyperlinks="0" deleteColumns="0" deleteRows="0" sort="0" autoFilter="0" pivotTables="0"/>
  <mergeCells count="21">
    <mergeCell ref="B1:D1"/>
    <mergeCell ref="B2:D2"/>
    <mergeCell ref="B4:D4"/>
    <mergeCell ref="B5:D5"/>
    <mergeCell ref="B6:D6"/>
    <mergeCell ref="C100:D100"/>
    <mergeCell ref="C97:D97"/>
    <mergeCell ref="A10:D10"/>
    <mergeCell ref="A93:D93"/>
    <mergeCell ref="C106:D106"/>
    <mergeCell ref="C99:D99"/>
    <mergeCell ref="C98:D98"/>
    <mergeCell ref="C95:D95"/>
    <mergeCell ref="C96:D96"/>
    <mergeCell ref="C94:D94"/>
    <mergeCell ref="C107:D107"/>
    <mergeCell ref="C105:D105"/>
    <mergeCell ref="C101:D101"/>
    <mergeCell ref="C104:D104"/>
    <mergeCell ref="C103:D103"/>
    <mergeCell ref="C102:D10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68"/>
  <sheetViews>
    <sheetView showGridLines="0" topLeftCell="A1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06.5703125" customWidth="1"/>
  </cols>
  <sheetData>
    <row r="1" spans="1:3" ht="18.75" x14ac:dyDescent="0.3">
      <c r="B1" s="115" t="s">
        <v>20</v>
      </c>
      <c r="C1" s="115"/>
    </row>
    <row r="2" spans="1:3" ht="18.75" x14ac:dyDescent="0.3">
      <c r="B2" s="115" t="s">
        <v>21</v>
      </c>
      <c r="C2" s="115"/>
    </row>
    <row r="3" spans="1:3" ht="18.75" x14ac:dyDescent="0.3">
      <c r="B3" s="114"/>
      <c r="C3" s="114"/>
    </row>
    <row r="4" spans="1:3" ht="18.75" x14ac:dyDescent="0.3">
      <c r="B4" s="114" t="s">
        <v>12</v>
      </c>
      <c r="C4" s="114"/>
    </row>
    <row r="5" spans="1:3" ht="18.75" x14ac:dyDescent="0.3">
      <c r="B5" s="114" t="s">
        <v>50</v>
      </c>
      <c r="C5" s="114"/>
    </row>
    <row r="6" spans="1:3" ht="15.75" x14ac:dyDescent="0.25">
      <c r="B6" s="5"/>
      <c r="C6" s="6"/>
    </row>
    <row r="8" spans="1:3" x14ac:dyDescent="0.25">
      <c r="A8" s="26" t="s">
        <v>5</v>
      </c>
      <c r="B8" s="27" t="s">
        <v>7</v>
      </c>
      <c r="C8" s="28" t="s">
        <v>6</v>
      </c>
    </row>
    <row r="9" spans="1:3" ht="8.25" customHeight="1" x14ac:dyDescent="0.25">
      <c r="A9" s="121"/>
      <c r="B9" s="122"/>
      <c r="C9" s="123"/>
    </row>
    <row r="10" spans="1:3" x14ac:dyDescent="0.25">
      <c r="A10" s="14" t="s">
        <v>4</v>
      </c>
      <c r="B10" s="15"/>
      <c r="C10" s="16"/>
    </row>
    <row r="11" spans="1:3" ht="15" customHeight="1" x14ac:dyDescent="0.25">
      <c r="A11" s="7">
        <v>42767</v>
      </c>
      <c r="B11" s="8">
        <v>4050</v>
      </c>
      <c r="C11" s="47" t="s">
        <v>61</v>
      </c>
    </row>
    <row r="12" spans="1:3" ht="15" customHeight="1" x14ac:dyDescent="0.25">
      <c r="A12" s="7">
        <v>42768</v>
      </c>
      <c r="B12" s="8">
        <v>2584.9</v>
      </c>
      <c r="C12" s="47" t="s">
        <v>62</v>
      </c>
    </row>
    <row r="13" spans="1:3" ht="15" customHeight="1" x14ac:dyDescent="0.25">
      <c r="A13" s="7">
        <v>42768</v>
      </c>
      <c r="B13" s="8">
        <v>7325.67</v>
      </c>
      <c r="C13" s="47" t="s">
        <v>63</v>
      </c>
    </row>
    <row r="14" spans="1:3" ht="15" customHeight="1" x14ac:dyDescent="0.25">
      <c r="A14" s="7">
        <v>42786</v>
      </c>
      <c r="B14" s="8">
        <v>15427.8</v>
      </c>
      <c r="C14" s="47" t="s">
        <v>77</v>
      </c>
    </row>
    <row r="15" spans="1:3" x14ac:dyDescent="0.25">
      <c r="A15" s="17" t="s">
        <v>8</v>
      </c>
      <c r="B15" s="18"/>
      <c r="C15" s="19"/>
    </row>
    <row r="16" spans="1:3" x14ac:dyDescent="0.25">
      <c r="A16" s="62">
        <v>42769</v>
      </c>
      <c r="B16" s="63">
        <v>4939</v>
      </c>
      <c r="C16" s="43" t="s">
        <v>65</v>
      </c>
    </row>
    <row r="17" spans="1:3" x14ac:dyDescent="0.25">
      <c r="A17" s="62">
        <v>42769</v>
      </c>
      <c r="B17" s="63">
        <v>20349</v>
      </c>
      <c r="C17" s="43" t="s">
        <v>66</v>
      </c>
    </row>
    <row r="18" spans="1:3" x14ac:dyDescent="0.25">
      <c r="A18" s="62">
        <v>42769</v>
      </c>
      <c r="B18" s="63">
        <v>24892</v>
      </c>
      <c r="C18" s="43" t="s">
        <v>67</v>
      </c>
    </row>
    <row r="19" spans="1:3" x14ac:dyDescent="0.25">
      <c r="A19" s="62">
        <v>42772</v>
      </c>
      <c r="B19" s="63">
        <v>11100</v>
      </c>
      <c r="C19" s="43" t="s">
        <v>80</v>
      </c>
    </row>
    <row r="20" spans="1:3" x14ac:dyDescent="0.25">
      <c r="A20" s="62">
        <v>42774</v>
      </c>
      <c r="B20" s="63">
        <v>6086.3</v>
      </c>
      <c r="C20" s="43" t="s">
        <v>176</v>
      </c>
    </row>
    <row r="21" spans="1:3" x14ac:dyDescent="0.25">
      <c r="A21" s="62">
        <v>42774</v>
      </c>
      <c r="B21" s="63">
        <v>19807</v>
      </c>
      <c r="C21" s="43" t="s">
        <v>175</v>
      </c>
    </row>
    <row r="22" spans="1:3" x14ac:dyDescent="0.25">
      <c r="A22" s="62">
        <v>42776</v>
      </c>
      <c r="B22" s="63">
        <v>4867.5</v>
      </c>
      <c r="C22" s="43" t="s">
        <v>69</v>
      </c>
    </row>
    <row r="23" spans="1:3" x14ac:dyDescent="0.25">
      <c r="A23" s="62">
        <v>42776</v>
      </c>
      <c r="B23" s="63">
        <v>21005</v>
      </c>
      <c r="C23" s="43" t="s">
        <v>66</v>
      </c>
    </row>
    <row r="24" spans="1:3" x14ac:dyDescent="0.25">
      <c r="A24" s="62">
        <v>42779</v>
      </c>
      <c r="B24" s="63">
        <v>18507</v>
      </c>
      <c r="C24" s="43" t="s">
        <v>177</v>
      </c>
    </row>
    <row r="25" spans="1:3" x14ac:dyDescent="0.25">
      <c r="A25" s="62">
        <v>42781</v>
      </c>
      <c r="B25" s="63">
        <v>2415</v>
      </c>
      <c r="C25" s="43" t="s">
        <v>181</v>
      </c>
    </row>
    <row r="26" spans="1:3" x14ac:dyDescent="0.25">
      <c r="A26" s="62">
        <v>42781</v>
      </c>
      <c r="B26" s="63">
        <v>3836</v>
      </c>
      <c r="C26" s="43" t="s">
        <v>182</v>
      </c>
    </row>
    <row r="27" spans="1:3" x14ac:dyDescent="0.25">
      <c r="A27" s="62">
        <v>42781</v>
      </c>
      <c r="B27" s="63">
        <v>21513.3</v>
      </c>
      <c r="C27" s="43" t="s">
        <v>80</v>
      </c>
    </row>
    <row r="28" spans="1:3" x14ac:dyDescent="0.25">
      <c r="A28" s="62">
        <v>42782</v>
      </c>
      <c r="B28" s="63">
        <v>1122</v>
      </c>
      <c r="C28" s="43" t="s">
        <v>66</v>
      </c>
    </row>
    <row r="29" spans="1:3" x14ac:dyDescent="0.25">
      <c r="A29" s="62">
        <v>42786</v>
      </c>
      <c r="B29" s="63">
        <v>3412</v>
      </c>
      <c r="C29" s="43" t="s">
        <v>74</v>
      </c>
    </row>
    <row r="30" spans="1:3" x14ac:dyDescent="0.25">
      <c r="A30" s="62">
        <v>42786</v>
      </c>
      <c r="B30" s="63">
        <v>7382.5</v>
      </c>
      <c r="C30" s="43" t="s">
        <v>75</v>
      </c>
    </row>
    <row r="31" spans="1:3" x14ac:dyDescent="0.25">
      <c r="A31" s="62">
        <v>42786</v>
      </c>
      <c r="B31" s="63">
        <v>4552</v>
      </c>
      <c r="C31" s="43" t="s">
        <v>187</v>
      </c>
    </row>
    <row r="32" spans="1:3" x14ac:dyDescent="0.25">
      <c r="A32" s="62">
        <v>42786</v>
      </c>
      <c r="B32" s="63">
        <v>7245</v>
      </c>
      <c r="C32" s="43" t="s">
        <v>189</v>
      </c>
    </row>
    <row r="33" spans="1:3" x14ac:dyDescent="0.25">
      <c r="A33" s="62">
        <v>42787</v>
      </c>
      <c r="B33" s="63">
        <v>3289.5</v>
      </c>
      <c r="C33" s="43" t="s">
        <v>78</v>
      </c>
    </row>
    <row r="34" spans="1:3" x14ac:dyDescent="0.25">
      <c r="A34" s="62">
        <v>42791</v>
      </c>
      <c r="B34" s="63">
        <v>1880</v>
      </c>
      <c r="C34" s="43" t="s">
        <v>82</v>
      </c>
    </row>
    <row r="35" spans="1:3" x14ac:dyDescent="0.25">
      <c r="A35" s="62">
        <v>42793</v>
      </c>
      <c r="B35" s="63">
        <v>646</v>
      </c>
      <c r="C35" s="43" t="s">
        <v>66</v>
      </c>
    </row>
    <row r="36" spans="1:3" x14ac:dyDescent="0.25">
      <c r="A36" s="62">
        <v>42793</v>
      </c>
      <c r="B36" s="63">
        <v>3006</v>
      </c>
      <c r="C36" s="43" t="s">
        <v>79</v>
      </c>
    </row>
    <row r="37" spans="1:3" x14ac:dyDescent="0.25">
      <c r="A37" s="62">
        <v>42793</v>
      </c>
      <c r="B37" s="63">
        <v>3095.5</v>
      </c>
      <c r="C37" s="43" t="s">
        <v>78</v>
      </c>
    </row>
    <row r="38" spans="1:3" x14ac:dyDescent="0.25">
      <c r="A38" s="62">
        <v>42793</v>
      </c>
      <c r="B38" s="63">
        <v>4514.3999999999996</v>
      </c>
      <c r="C38" s="43" t="s">
        <v>191</v>
      </c>
    </row>
    <row r="39" spans="1:3" x14ac:dyDescent="0.25">
      <c r="A39" s="62">
        <v>42793</v>
      </c>
      <c r="B39" s="63">
        <v>7983</v>
      </c>
      <c r="C39" s="43" t="s">
        <v>80</v>
      </c>
    </row>
    <row r="40" spans="1:3" x14ac:dyDescent="0.25">
      <c r="A40" s="62">
        <v>42793</v>
      </c>
      <c r="B40" s="63">
        <v>2911</v>
      </c>
      <c r="C40" s="43" t="s">
        <v>83</v>
      </c>
    </row>
    <row r="41" spans="1:3" x14ac:dyDescent="0.25">
      <c r="A41" s="17" t="s">
        <v>9</v>
      </c>
      <c r="B41" s="18"/>
      <c r="C41" s="19"/>
    </row>
    <row r="42" spans="1:3" x14ac:dyDescent="0.25">
      <c r="A42" s="7">
        <v>42768</v>
      </c>
      <c r="B42" s="8">
        <v>4500</v>
      </c>
      <c r="C42" s="47" t="s">
        <v>174</v>
      </c>
    </row>
    <row r="43" spans="1:3" x14ac:dyDescent="0.25">
      <c r="A43" s="7">
        <v>42776</v>
      </c>
      <c r="B43" s="8">
        <v>2200</v>
      </c>
      <c r="C43" s="47" t="s">
        <v>68</v>
      </c>
    </row>
    <row r="44" spans="1:3" x14ac:dyDescent="0.25">
      <c r="A44" s="7">
        <v>42779</v>
      </c>
      <c r="B44" s="8">
        <v>4500</v>
      </c>
      <c r="C44" s="47" t="s">
        <v>70</v>
      </c>
    </row>
    <row r="45" spans="1:3" x14ac:dyDescent="0.25">
      <c r="A45" s="7">
        <v>42780</v>
      </c>
      <c r="B45" s="8">
        <v>4600</v>
      </c>
      <c r="C45" s="47" t="s">
        <v>71</v>
      </c>
    </row>
    <row r="46" spans="1:3" x14ac:dyDescent="0.25">
      <c r="A46" s="7">
        <v>42782</v>
      </c>
      <c r="B46" s="8">
        <v>4750</v>
      </c>
      <c r="C46" s="47" t="s">
        <v>72</v>
      </c>
    </row>
    <row r="47" spans="1:3" x14ac:dyDescent="0.25">
      <c r="A47" s="7">
        <v>42782</v>
      </c>
      <c r="B47" s="8">
        <v>13500</v>
      </c>
      <c r="C47" s="47" t="s">
        <v>73</v>
      </c>
    </row>
    <row r="48" spans="1:3" x14ac:dyDescent="0.25">
      <c r="A48" s="7">
        <v>42783</v>
      </c>
      <c r="B48" s="8">
        <v>3950</v>
      </c>
      <c r="C48" s="47" t="s">
        <v>174</v>
      </c>
    </row>
    <row r="49" spans="1:3" x14ac:dyDescent="0.25">
      <c r="A49" s="7">
        <v>42786</v>
      </c>
      <c r="B49" s="8">
        <v>11500</v>
      </c>
      <c r="C49" s="47" t="s">
        <v>76</v>
      </c>
    </row>
    <row r="50" spans="1:3" x14ac:dyDescent="0.25">
      <c r="A50" s="7">
        <v>42786</v>
      </c>
      <c r="B50" s="8">
        <v>2500</v>
      </c>
      <c r="C50" s="47" t="s">
        <v>186</v>
      </c>
    </row>
    <row r="51" spans="1:3" x14ac:dyDescent="0.25">
      <c r="A51" s="7">
        <v>42786</v>
      </c>
      <c r="B51" s="8">
        <v>9420</v>
      </c>
      <c r="C51" s="47" t="s">
        <v>188</v>
      </c>
    </row>
    <row r="52" spans="1:3" x14ac:dyDescent="0.25">
      <c r="A52" s="70" t="s">
        <v>38</v>
      </c>
      <c r="B52" s="68"/>
      <c r="C52" s="69"/>
    </row>
    <row r="53" spans="1:3" x14ac:dyDescent="0.25">
      <c r="A53" s="7"/>
      <c r="B53" s="8">
        <v>0</v>
      </c>
      <c r="C53" s="47"/>
    </row>
    <row r="54" spans="1:3" s="78" customFormat="1" ht="30" customHeight="1" x14ac:dyDescent="0.25">
      <c r="A54" s="118" t="s">
        <v>40</v>
      </c>
      <c r="B54" s="119"/>
      <c r="C54" s="120"/>
    </row>
    <row r="55" spans="1:3" x14ac:dyDescent="0.25">
      <c r="A55" s="7">
        <v>42794</v>
      </c>
      <c r="B55" s="8">
        <v>26100</v>
      </c>
      <c r="C55" s="47" t="s">
        <v>190</v>
      </c>
    </row>
    <row r="56" spans="1:3" x14ac:dyDescent="0.25">
      <c r="A56" s="7">
        <v>42794</v>
      </c>
      <c r="B56" s="63">
        <f>60+3900+6000</f>
        <v>9960</v>
      </c>
      <c r="C56" s="47" t="s">
        <v>179</v>
      </c>
    </row>
    <row r="57" spans="1:3" x14ac:dyDescent="0.25">
      <c r="A57" s="17" t="s">
        <v>15</v>
      </c>
      <c r="B57" s="18"/>
      <c r="C57" s="19"/>
    </row>
    <row r="58" spans="1:3" x14ac:dyDescent="0.25">
      <c r="A58" s="7">
        <v>42769</v>
      </c>
      <c r="B58" s="63">
        <v>20.82</v>
      </c>
      <c r="C58" s="47" t="s">
        <v>64</v>
      </c>
    </row>
    <row r="59" spans="1:3" x14ac:dyDescent="0.25">
      <c r="A59" s="7">
        <v>42774</v>
      </c>
      <c r="B59" s="8">
        <v>300</v>
      </c>
      <c r="C59" s="47" t="s">
        <v>345</v>
      </c>
    </row>
    <row r="60" spans="1:3" x14ac:dyDescent="0.25">
      <c r="A60" s="7">
        <v>42775</v>
      </c>
      <c r="B60" s="8">
        <v>56.5</v>
      </c>
      <c r="C60" s="47" t="s">
        <v>81</v>
      </c>
    </row>
    <row r="61" spans="1:3" x14ac:dyDescent="0.25">
      <c r="A61" s="7">
        <v>42781</v>
      </c>
      <c r="B61" s="8">
        <v>90</v>
      </c>
      <c r="C61" s="47" t="s">
        <v>81</v>
      </c>
    </row>
    <row r="62" spans="1:3" x14ac:dyDescent="0.25">
      <c r="A62" s="7">
        <v>42783</v>
      </c>
      <c r="B62" s="8">
        <v>4600</v>
      </c>
      <c r="C62" s="47" t="s">
        <v>185</v>
      </c>
    </row>
    <row r="63" spans="1:3" x14ac:dyDescent="0.25">
      <c r="A63" s="7">
        <v>42794</v>
      </c>
      <c r="B63" s="8">
        <v>31320</v>
      </c>
      <c r="C63" s="47" t="s">
        <v>180</v>
      </c>
    </row>
    <row r="64" spans="1:3" x14ac:dyDescent="0.25">
      <c r="A64" s="7">
        <v>42794</v>
      </c>
      <c r="B64" s="8">
        <f>4680+7200</f>
        <v>11880</v>
      </c>
      <c r="C64" s="47" t="s">
        <v>179</v>
      </c>
    </row>
    <row r="65" spans="1:3" x14ac:dyDescent="0.25">
      <c r="A65" s="7">
        <v>42794</v>
      </c>
      <c r="B65" s="8">
        <v>6000</v>
      </c>
      <c r="C65" s="47" t="s">
        <v>178</v>
      </c>
    </row>
    <row r="66" spans="1:3" x14ac:dyDescent="0.25">
      <c r="A66" s="7"/>
      <c r="B66" s="8">
        <f>150+390+199+475+1600+1700+33+96+11+32+32+44+32+33</f>
        <v>4827</v>
      </c>
      <c r="C66" s="43" t="s">
        <v>56</v>
      </c>
    </row>
    <row r="67" spans="1:3" x14ac:dyDescent="0.25">
      <c r="A67" s="11" t="s">
        <v>2</v>
      </c>
      <c r="B67" s="12">
        <f>SUM(B11:B66)</f>
        <v>396318.69</v>
      </c>
      <c r="C67" s="13"/>
    </row>
    <row r="68" spans="1:3" x14ac:dyDescent="0.25">
      <c r="A68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54:C54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2"/>
  <sheetViews>
    <sheetView showGridLines="0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63" customWidth="1"/>
  </cols>
  <sheetData>
    <row r="1" spans="1:4" ht="18.75" x14ac:dyDescent="0.3">
      <c r="B1" s="124" t="s">
        <v>20</v>
      </c>
      <c r="C1" s="124"/>
      <c r="D1" s="124"/>
    </row>
    <row r="2" spans="1:4" ht="18.75" x14ac:dyDescent="0.3">
      <c r="B2" s="124" t="s">
        <v>21</v>
      </c>
      <c r="C2" s="124"/>
      <c r="D2" s="124"/>
    </row>
    <row r="3" spans="1:4" ht="18" customHeight="1" x14ac:dyDescent="0.3">
      <c r="B3" s="9"/>
      <c r="C3" s="9"/>
    </row>
    <row r="4" spans="1:4" ht="18.75" x14ac:dyDescent="0.25">
      <c r="B4" s="125" t="s">
        <v>10</v>
      </c>
      <c r="C4" s="125"/>
      <c r="D4" s="125"/>
    </row>
    <row r="5" spans="1:4" ht="18.75" x14ac:dyDescent="0.25">
      <c r="B5" s="125" t="s">
        <v>341</v>
      </c>
      <c r="C5" s="125"/>
      <c r="D5" s="125"/>
    </row>
    <row r="6" spans="1:4" ht="18.75" x14ac:dyDescent="0.3">
      <c r="B6" s="126" t="s">
        <v>50</v>
      </c>
      <c r="C6" s="126"/>
      <c r="D6" s="126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44">
        <v>42793</v>
      </c>
      <c r="B10" s="66">
        <v>50</v>
      </c>
      <c r="C10" s="45" t="s">
        <v>343</v>
      </c>
      <c r="D10" s="45" t="s">
        <v>287</v>
      </c>
    </row>
    <row r="11" spans="1:4" x14ac:dyDescent="0.25">
      <c r="A11" s="57" t="s">
        <v>2</v>
      </c>
      <c r="B11" s="58">
        <f>SUM(B10:B10)</f>
        <v>50</v>
      </c>
      <c r="C11" s="59"/>
      <c r="D11" s="59"/>
    </row>
    <row r="12" spans="1:4" ht="45" x14ac:dyDescent="0.25">
      <c r="A12" s="50" t="s">
        <v>342</v>
      </c>
      <c r="B12" s="12">
        <f>B11-B11*2.9%</f>
        <v>48.55</v>
      </c>
      <c r="C12" s="60"/>
      <c r="D12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21"/>
  <sheetViews>
    <sheetView showGridLines="0" workbookViewId="0">
      <selection activeCell="A8" sqref="A8"/>
    </sheetView>
  </sheetViews>
  <sheetFormatPr defaultRowHeight="15" x14ac:dyDescent="0.25"/>
  <cols>
    <col min="1" max="1" width="20.7109375" style="1" customWidth="1"/>
    <col min="2" max="2" width="20.7109375" customWidth="1"/>
    <col min="3" max="3" width="32.85546875" customWidth="1"/>
    <col min="4" max="4" width="63" customWidth="1"/>
  </cols>
  <sheetData>
    <row r="1" spans="1:4" ht="18.75" x14ac:dyDescent="0.3">
      <c r="B1" s="124" t="s">
        <v>20</v>
      </c>
      <c r="C1" s="124"/>
      <c r="D1" s="124"/>
    </row>
    <row r="2" spans="1:4" ht="18.75" x14ac:dyDescent="0.3">
      <c r="B2" s="124" t="s">
        <v>21</v>
      </c>
      <c r="C2" s="124"/>
      <c r="D2" s="124"/>
    </row>
    <row r="3" spans="1:4" ht="18" customHeight="1" x14ac:dyDescent="0.3">
      <c r="B3" s="9"/>
      <c r="C3" s="9"/>
    </row>
    <row r="4" spans="1:4" ht="18.75" x14ac:dyDescent="0.25">
      <c r="B4" s="125" t="s">
        <v>10</v>
      </c>
      <c r="C4" s="125"/>
      <c r="D4" s="125"/>
    </row>
    <row r="5" spans="1:4" ht="18.75" x14ac:dyDescent="0.25">
      <c r="B5" s="125" t="s">
        <v>18</v>
      </c>
      <c r="C5" s="125"/>
      <c r="D5" s="125"/>
    </row>
    <row r="6" spans="1:4" ht="18.75" x14ac:dyDescent="0.3">
      <c r="B6" s="126" t="s">
        <v>50</v>
      </c>
      <c r="C6" s="126"/>
      <c r="D6" s="126"/>
    </row>
    <row r="9" spans="1:4" x14ac:dyDescent="0.25">
      <c r="A9" s="11" t="s">
        <v>16</v>
      </c>
      <c r="B9" s="29" t="s">
        <v>7</v>
      </c>
      <c r="C9" s="55" t="s">
        <v>1</v>
      </c>
      <c r="D9" s="56" t="s">
        <v>6</v>
      </c>
    </row>
    <row r="10" spans="1:4" x14ac:dyDescent="0.25">
      <c r="A10" s="44">
        <v>42766</v>
      </c>
      <c r="B10" s="66">
        <v>500</v>
      </c>
      <c r="C10" s="45" t="s">
        <v>192</v>
      </c>
      <c r="D10" s="45" t="s">
        <v>31</v>
      </c>
    </row>
    <row r="11" spans="1:4" x14ac:dyDescent="0.25">
      <c r="A11" s="44">
        <v>42766</v>
      </c>
      <c r="B11" s="66">
        <v>500</v>
      </c>
      <c r="C11" s="45" t="s">
        <v>193</v>
      </c>
      <c r="D11" s="45" t="s">
        <v>194</v>
      </c>
    </row>
    <row r="12" spans="1:4" x14ac:dyDescent="0.25">
      <c r="A12" s="94">
        <v>42767</v>
      </c>
      <c r="B12" s="95">
        <v>500</v>
      </c>
      <c r="C12" s="45" t="s">
        <v>195</v>
      </c>
      <c r="D12" s="45" t="s">
        <v>31</v>
      </c>
    </row>
    <row r="13" spans="1:4" x14ac:dyDescent="0.25">
      <c r="A13" s="94">
        <v>42767</v>
      </c>
      <c r="B13" s="95">
        <v>100</v>
      </c>
      <c r="C13" s="45" t="s">
        <v>196</v>
      </c>
      <c r="D13" s="45" t="s">
        <v>194</v>
      </c>
    </row>
    <row r="14" spans="1:4" x14ac:dyDescent="0.25">
      <c r="A14" s="94">
        <v>42767</v>
      </c>
      <c r="B14" s="95">
        <v>500</v>
      </c>
      <c r="C14" s="45" t="s">
        <v>197</v>
      </c>
      <c r="D14" s="45" t="s">
        <v>31</v>
      </c>
    </row>
    <row r="15" spans="1:4" x14ac:dyDescent="0.25">
      <c r="A15" s="94">
        <v>42767</v>
      </c>
      <c r="B15" s="95">
        <v>2000</v>
      </c>
      <c r="C15" s="45" t="s">
        <v>198</v>
      </c>
      <c r="D15" s="45" t="s">
        <v>31</v>
      </c>
    </row>
    <row r="16" spans="1:4" x14ac:dyDescent="0.25">
      <c r="A16" s="94">
        <v>42769</v>
      </c>
      <c r="B16" s="95">
        <v>500</v>
      </c>
      <c r="C16" s="45" t="s">
        <v>199</v>
      </c>
      <c r="D16" s="45" t="s">
        <v>31</v>
      </c>
    </row>
    <row r="17" spans="1:4" x14ac:dyDescent="0.25">
      <c r="A17" s="94">
        <v>42769</v>
      </c>
      <c r="B17" s="95">
        <v>500</v>
      </c>
      <c r="C17" s="45" t="s">
        <v>200</v>
      </c>
      <c r="D17" s="45" t="s">
        <v>31</v>
      </c>
    </row>
    <row r="18" spans="1:4" x14ac:dyDescent="0.25">
      <c r="A18" s="94">
        <v>42769</v>
      </c>
      <c r="B18" s="95">
        <v>1000</v>
      </c>
      <c r="C18" s="45" t="s">
        <v>201</v>
      </c>
      <c r="D18" s="45" t="s">
        <v>31</v>
      </c>
    </row>
    <row r="19" spans="1:4" x14ac:dyDescent="0.25">
      <c r="A19" s="94">
        <v>42769</v>
      </c>
      <c r="B19" s="95">
        <v>500</v>
      </c>
      <c r="C19" s="45" t="s">
        <v>202</v>
      </c>
      <c r="D19" s="45" t="s">
        <v>31</v>
      </c>
    </row>
    <row r="20" spans="1:4" x14ac:dyDescent="0.25">
      <c r="A20" s="94">
        <v>42770</v>
      </c>
      <c r="B20" s="95">
        <v>1000</v>
      </c>
      <c r="C20" s="45" t="s">
        <v>203</v>
      </c>
      <c r="D20" s="45" t="s">
        <v>31</v>
      </c>
    </row>
    <row r="21" spans="1:4" x14ac:dyDescent="0.25">
      <c r="A21" s="94">
        <v>42770</v>
      </c>
      <c r="B21" s="95">
        <v>1000</v>
      </c>
      <c r="C21" s="45" t="s">
        <v>204</v>
      </c>
      <c r="D21" s="45" t="s">
        <v>31</v>
      </c>
    </row>
    <row r="22" spans="1:4" x14ac:dyDescent="0.25">
      <c r="A22" s="94">
        <v>42770</v>
      </c>
      <c r="B22" s="95">
        <v>1000</v>
      </c>
      <c r="C22" s="45" t="s">
        <v>205</v>
      </c>
      <c r="D22" s="45" t="s">
        <v>31</v>
      </c>
    </row>
    <row r="23" spans="1:4" x14ac:dyDescent="0.25">
      <c r="A23" s="94">
        <v>42772</v>
      </c>
      <c r="B23" s="95">
        <v>500</v>
      </c>
      <c r="C23" s="45" t="s">
        <v>206</v>
      </c>
      <c r="D23" s="45" t="s">
        <v>31</v>
      </c>
    </row>
    <row r="24" spans="1:4" x14ac:dyDescent="0.25">
      <c r="A24" s="94">
        <v>42772</v>
      </c>
      <c r="B24" s="95">
        <v>500</v>
      </c>
      <c r="C24" s="45" t="s">
        <v>207</v>
      </c>
      <c r="D24" s="45" t="s">
        <v>208</v>
      </c>
    </row>
    <row r="25" spans="1:4" x14ac:dyDescent="0.25">
      <c r="A25" s="94">
        <v>42772</v>
      </c>
      <c r="B25" s="95">
        <v>500</v>
      </c>
      <c r="C25" s="45" t="s">
        <v>209</v>
      </c>
      <c r="D25" s="45" t="s">
        <v>31</v>
      </c>
    </row>
    <row r="26" spans="1:4" x14ac:dyDescent="0.25">
      <c r="A26" s="94">
        <v>42772</v>
      </c>
      <c r="B26" s="95">
        <v>500</v>
      </c>
      <c r="C26" s="45" t="s">
        <v>210</v>
      </c>
      <c r="D26" s="45" t="s">
        <v>208</v>
      </c>
    </row>
    <row r="27" spans="1:4" x14ac:dyDescent="0.25">
      <c r="A27" s="94">
        <v>42772</v>
      </c>
      <c r="B27" s="95">
        <v>300</v>
      </c>
      <c r="C27" s="45" t="s">
        <v>211</v>
      </c>
      <c r="D27" s="45" t="s">
        <v>208</v>
      </c>
    </row>
    <row r="28" spans="1:4" x14ac:dyDescent="0.25">
      <c r="A28" s="94">
        <v>42772</v>
      </c>
      <c r="B28" s="95">
        <v>1000</v>
      </c>
      <c r="C28" s="45" t="s">
        <v>212</v>
      </c>
      <c r="D28" s="45" t="s">
        <v>208</v>
      </c>
    </row>
    <row r="29" spans="1:4" x14ac:dyDescent="0.25">
      <c r="A29" s="94">
        <v>42772</v>
      </c>
      <c r="B29" s="95">
        <v>500</v>
      </c>
      <c r="C29" s="45" t="s">
        <v>213</v>
      </c>
      <c r="D29" s="45" t="s">
        <v>208</v>
      </c>
    </row>
    <row r="30" spans="1:4" x14ac:dyDescent="0.25">
      <c r="A30" s="94">
        <v>42772</v>
      </c>
      <c r="B30" s="95">
        <v>1000</v>
      </c>
      <c r="C30" s="45" t="s">
        <v>214</v>
      </c>
      <c r="D30" s="45" t="s">
        <v>208</v>
      </c>
    </row>
    <row r="31" spans="1:4" x14ac:dyDescent="0.25">
      <c r="A31" s="94">
        <v>42772</v>
      </c>
      <c r="B31" s="95">
        <v>500</v>
      </c>
      <c r="C31" s="45" t="s">
        <v>215</v>
      </c>
      <c r="D31" s="45" t="s">
        <v>31</v>
      </c>
    </row>
    <row r="32" spans="1:4" x14ac:dyDescent="0.25">
      <c r="A32" s="94">
        <v>42772</v>
      </c>
      <c r="B32" s="95">
        <v>500</v>
      </c>
      <c r="C32" s="45" t="s">
        <v>216</v>
      </c>
      <c r="D32" s="45" t="s">
        <v>208</v>
      </c>
    </row>
    <row r="33" spans="1:4" x14ac:dyDescent="0.25">
      <c r="A33" s="94">
        <v>42773</v>
      </c>
      <c r="B33" s="95">
        <v>300</v>
      </c>
      <c r="C33" s="45" t="s">
        <v>217</v>
      </c>
      <c r="D33" s="45" t="s">
        <v>31</v>
      </c>
    </row>
    <row r="34" spans="1:4" x14ac:dyDescent="0.25">
      <c r="A34" s="94">
        <v>42773</v>
      </c>
      <c r="B34" s="95">
        <v>500</v>
      </c>
      <c r="C34" s="45" t="s">
        <v>218</v>
      </c>
      <c r="D34" s="45" t="s">
        <v>208</v>
      </c>
    </row>
    <row r="35" spans="1:4" x14ac:dyDescent="0.25">
      <c r="A35" s="94">
        <v>42773</v>
      </c>
      <c r="B35" s="95">
        <v>500</v>
      </c>
      <c r="C35" s="45" t="s">
        <v>219</v>
      </c>
      <c r="D35" s="45" t="s">
        <v>31</v>
      </c>
    </row>
    <row r="36" spans="1:4" x14ac:dyDescent="0.25">
      <c r="A36" s="94">
        <v>42774</v>
      </c>
      <c r="B36" s="95">
        <v>100</v>
      </c>
      <c r="C36" s="45" t="s">
        <v>220</v>
      </c>
      <c r="D36" s="45" t="s">
        <v>31</v>
      </c>
    </row>
    <row r="37" spans="1:4" x14ac:dyDescent="0.25">
      <c r="A37" s="94">
        <v>42774</v>
      </c>
      <c r="B37" s="95">
        <v>200</v>
      </c>
      <c r="C37" s="45" t="s">
        <v>221</v>
      </c>
      <c r="D37" s="45" t="s">
        <v>208</v>
      </c>
    </row>
    <row r="38" spans="1:4" x14ac:dyDescent="0.25">
      <c r="A38" s="94">
        <v>42774</v>
      </c>
      <c r="B38" s="95">
        <v>250</v>
      </c>
      <c r="C38" s="45" t="s">
        <v>222</v>
      </c>
      <c r="D38" s="45" t="s">
        <v>31</v>
      </c>
    </row>
    <row r="39" spans="1:4" x14ac:dyDescent="0.25">
      <c r="A39" s="94">
        <v>42775</v>
      </c>
      <c r="B39" s="95">
        <v>200</v>
      </c>
      <c r="C39" s="45" t="s">
        <v>223</v>
      </c>
      <c r="D39" s="45" t="s">
        <v>208</v>
      </c>
    </row>
    <row r="40" spans="1:4" x14ac:dyDescent="0.25">
      <c r="A40" s="94">
        <v>42776</v>
      </c>
      <c r="B40" s="95">
        <v>500</v>
      </c>
      <c r="C40" s="45" t="s">
        <v>224</v>
      </c>
      <c r="D40" s="45" t="s">
        <v>31</v>
      </c>
    </row>
    <row r="41" spans="1:4" x14ac:dyDescent="0.25">
      <c r="A41" s="94">
        <v>42777</v>
      </c>
      <c r="B41" s="95">
        <v>250</v>
      </c>
      <c r="C41" s="45" t="s">
        <v>225</v>
      </c>
      <c r="D41" s="45" t="s">
        <v>31</v>
      </c>
    </row>
    <row r="42" spans="1:4" x14ac:dyDescent="0.25">
      <c r="A42" s="94">
        <v>42778</v>
      </c>
      <c r="B42" s="95">
        <v>7000</v>
      </c>
      <c r="C42" s="45" t="s">
        <v>226</v>
      </c>
      <c r="D42" s="45" t="s">
        <v>208</v>
      </c>
    </row>
    <row r="43" spans="1:4" x14ac:dyDescent="0.25">
      <c r="A43" s="94">
        <v>42778</v>
      </c>
      <c r="B43" s="95">
        <v>30000</v>
      </c>
      <c r="C43" s="45" t="s">
        <v>227</v>
      </c>
      <c r="D43" s="45" t="s">
        <v>31</v>
      </c>
    </row>
    <row r="44" spans="1:4" x14ac:dyDescent="0.25">
      <c r="A44" s="94">
        <v>42778</v>
      </c>
      <c r="B44" s="95">
        <v>15000</v>
      </c>
      <c r="C44" s="45" t="s">
        <v>228</v>
      </c>
      <c r="D44" s="45" t="s">
        <v>31</v>
      </c>
    </row>
    <row r="45" spans="1:4" x14ac:dyDescent="0.25">
      <c r="A45" s="94">
        <v>42779</v>
      </c>
      <c r="B45" s="95">
        <v>1000</v>
      </c>
      <c r="C45" s="45" t="s">
        <v>229</v>
      </c>
      <c r="D45" s="45" t="s">
        <v>31</v>
      </c>
    </row>
    <row r="46" spans="1:4" x14ac:dyDescent="0.25">
      <c r="A46" s="94">
        <v>42780</v>
      </c>
      <c r="B46" s="95">
        <v>500</v>
      </c>
      <c r="C46" s="45" t="s">
        <v>230</v>
      </c>
      <c r="D46" s="45" t="s">
        <v>31</v>
      </c>
    </row>
    <row r="47" spans="1:4" x14ac:dyDescent="0.25">
      <c r="A47" s="94">
        <v>42780</v>
      </c>
      <c r="B47" s="95">
        <v>100</v>
      </c>
      <c r="C47" s="45" t="s">
        <v>231</v>
      </c>
      <c r="D47" s="45" t="s">
        <v>31</v>
      </c>
    </row>
    <row r="48" spans="1:4" x14ac:dyDescent="0.25">
      <c r="A48" s="94">
        <v>42781</v>
      </c>
      <c r="B48" s="95">
        <v>200</v>
      </c>
      <c r="C48" s="45" t="s">
        <v>232</v>
      </c>
      <c r="D48" s="45" t="s">
        <v>31</v>
      </c>
    </row>
    <row r="49" spans="1:4" x14ac:dyDescent="0.25">
      <c r="A49" s="94">
        <v>42781</v>
      </c>
      <c r="B49" s="95">
        <v>100</v>
      </c>
      <c r="C49" s="45" t="s">
        <v>233</v>
      </c>
      <c r="D49" s="45" t="s">
        <v>31</v>
      </c>
    </row>
    <row r="50" spans="1:4" x14ac:dyDescent="0.25">
      <c r="A50" s="94">
        <v>42782</v>
      </c>
      <c r="B50" s="95">
        <v>1500</v>
      </c>
      <c r="C50" s="45" t="s">
        <v>234</v>
      </c>
      <c r="D50" s="45" t="s">
        <v>31</v>
      </c>
    </row>
    <row r="51" spans="1:4" x14ac:dyDescent="0.25">
      <c r="A51" s="94">
        <v>42782</v>
      </c>
      <c r="B51" s="95">
        <v>500</v>
      </c>
      <c r="C51" s="45" t="s">
        <v>235</v>
      </c>
      <c r="D51" s="45" t="s">
        <v>31</v>
      </c>
    </row>
    <row r="52" spans="1:4" x14ac:dyDescent="0.25">
      <c r="A52" s="94">
        <v>42782</v>
      </c>
      <c r="B52" s="95">
        <v>350</v>
      </c>
      <c r="C52" s="45" t="s">
        <v>236</v>
      </c>
      <c r="D52" s="45" t="s">
        <v>31</v>
      </c>
    </row>
    <row r="53" spans="1:4" x14ac:dyDescent="0.25">
      <c r="A53" s="94">
        <v>42783</v>
      </c>
      <c r="B53" s="95">
        <v>500</v>
      </c>
      <c r="C53" s="45" t="s">
        <v>237</v>
      </c>
      <c r="D53" s="45" t="s">
        <v>31</v>
      </c>
    </row>
    <row r="54" spans="1:4" x14ac:dyDescent="0.25">
      <c r="A54" s="94">
        <v>42783</v>
      </c>
      <c r="B54" s="95">
        <v>5000</v>
      </c>
      <c r="C54" s="45" t="s">
        <v>238</v>
      </c>
      <c r="D54" s="45" t="s">
        <v>31</v>
      </c>
    </row>
    <row r="55" spans="1:4" x14ac:dyDescent="0.25">
      <c r="A55" s="94">
        <v>42783</v>
      </c>
      <c r="B55" s="95">
        <v>500</v>
      </c>
      <c r="C55" s="45" t="s">
        <v>239</v>
      </c>
      <c r="D55" s="45" t="s">
        <v>31</v>
      </c>
    </row>
    <row r="56" spans="1:4" x14ac:dyDescent="0.25">
      <c r="A56" s="94">
        <v>42783</v>
      </c>
      <c r="B56" s="95">
        <v>500</v>
      </c>
      <c r="C56" s="45" t="s">
        <v>240</v>
      </c>
      <c r="D56" s="45" t="s">
        <v>31</v>
      </c>
    </row>
    <row r="57" spans="1:4" x14ac:dyDescent="0.25">
      <c r="A57" s="94">
        <v>42784</v>
      </c>
      <c r="B57" s="95">
        <v>350</v>
      </c>
      <c r="C57" s="45" t="s">
        <v>241</v>
      </c>
      <c r="D57" s="45" t="s">
        <v>31</v>
      </c>
    </row>
    <row r="58" spans="1:4" x14ac:dyDescent="0.25">
      <c r="A58" s="94">
        <v>42784</v>
      </c>
      <c r="B58" s="95">
        <v>2500</v>
      </c>
      <c r="C58" s="45" t="s">
        <v>242</v>
      </c>
      <c r="D58" s="45" t="s">
        <v>31</v>
      </c>
    </row>
    <row r="59" spans="1:4" x14ac:dyDescent="0.25">
      <c r="A59" s="94">
        <v>42784</v>
      </c>
      <c r="B59" s="95">
        <v>50</v>
      </c>
      <c r="C59" s="45" t="s">
        <v>243</v>
      </c>
      <c r="D59" s="45" t="s">
        <v>31</v>
      </c>
    </row>
    <row r="60" spans="1:4" x14ac:dyDescent="0.25">
      <c r="A60" s="94">
        <v>42785</v>
      </c>
      <c r="B60" s="95">
        <v>500</v>
      </c>
      <c r="C60" s="45" t="s">
        <v>244</v>
      </c>
      <c r="D60" s="45" t="s">
        <v>31</v>
      </c>
    </row>
    <row r="61" spans="1:4" x14ac:dyDescent="0.25">
      <c r="A61" s="94">
        <v>42785</v>
      </c>
      <c r="B61" s="95">
        <v>500</v>
      </c>
      <c r="C61" s="45" t="s">
        <v>245</v>
      </c>
      <c r="D61" s="45" t="s">
        <v>31</v>
      </c>
    </row>
    <row r="62" spans="1:4" x14ac:dyDescent="0.25">
      <c r="A62" s="94">
        <v>42786</v>
      </c>
      <c r="B62" s="95">
        <v>2000</v>
      </c>
      <c r="C62" s="45" t="s">
        <v>246</v>
      </c>
      <c r="D62" s="45" t="s">
        <v>247</v>
      </c>
    </row>
    <row r="63" spans="1:4" x14ac:dyDescent="0.25">
      <c r="A63" s="94">
        <v>42786</v>
      </c>
      <c r="B63" s="95">
        <v>1000</v>
      </c>
      <c r="C63" s="45" t="s">
        <v>248</v>
      </c>
      <c r="D63" s="45" t="s">
        <v>31</v>
      </c>
    </row>
    <row r="64" spans="1:4" x14ac:dyDescent="0.25">
      <c r="A64" s="94">
        <v>42786</v>
      </c>
      <c r="B64" s="95">
        <v>400</v>
      </c>
      <c r="C64" s="45" t="s">
        <v>249</v>
      </c>
      <c r="D64" s="45" t="s">
        <v>247</v>
      </c>
    </row>
    <row r="65" spans="1:4" x14ac:dyDescent="0.25">
      <c r="A65" s="94">
        <v>42786</v>
      </c>
      <c r="B65" s="95">
        <v>500</v>
      </c>
      <c r="C65" s="45" t="s">
        <v>250</v>
      </c>
      <c r="D65" s="45" t="s">
        <v>247</v>
      </c>
    </row>
    <row r="66" spans="1:4" x14ac:dyDescent="0.25">
      <c r="A66" s="94">
        <v>42786</v>
      </c>
      <c r="B66" s="95">
        <v>500</v>
      </c>
      <c r="C66" s="45" t="s">
        <v>210</v>
      </c>
      <c r="D66" s="45" t="s">
        <v>247</v>
      </c>
    </row>
    <row r="67" spans="1:4" x14ac:dyDescent="0.25">
      <c r="A67" s="94">
        <v>42786</v>
      </c>
      <c r="B67" s="95">
        <v>300</v>
      </c>
      <c r="C67" s="45" t="s">
        <v>251</v>
      </c>
      <c r="D67" s="45" t="s">
        <v>247</v>
      </c>
    </row>
    <row r="68" spans="1:4" x14ac:dyDescent="0.25">
      <c r="A68" s="94">
        <v>42786</v>
      </c>
      <c r="B68" s="95">
        <v>500</v>
      </c>
      <c r="C68" s="45" t="s">
        <v>252</v>
      </c>
      <c r="D68" s="45" t="s">
        <v>247</v>
      </c>
    </row>
    <row r="69" spans="1:4" x14ac:dyDescent="0.25">
      <c r="A69" s="94">
        <v>42786</v>
      </c>
      <c r="B69" s="95">
        <v>200</v>
      </c>
      <c r="C69" s="45" t="s">
        <v>253</v>
      </c>
      <c r="D69" s="45" t="s">
        <v>247</v>
      </c>
    </row>
    <row r="70" spans="1:4" x14ac:dyDescent="0.25">
      <c r="A70" s="94">
        <v>42786</v>
      </c>
      <c r="B70" s="95">
        <v>300</v>
      </c>
      <c r="C70" s="45" t="s">
        <v>254</v>
      </c>
      <c r="D70" s="45" t="s">
        <v>247</v>
      </c>
    </row>
    <row r="71" spans="1:4" x14ac:dyDescent="0.25">
      <c r="A71" s="94">
        <v>42786</v>
      </c>
      <c r="B71" s="95">
        <v>190</v>
      </c>
      <c r="C71" s="45" t="s">
        <v>255</v>
      </c>
      <c r="D71" s="45" t="s">
        <v>247</v>
      </c>
    </row>
    <row r="72" spans="1:4" x14ac:dyDescent="0.25">
      <c r="A72" s="94">
        <v>42786</v>
      </c>
      <c r="B72" s="95">
        <v>500</v>
      </c>
      <c r="C72" s="45" t="s">
        <v>256</v>
      </c>
      <c r="D72" s="45" t="s">
        <v>31</v>
      </c>
    </row>
    <row r="73" spans="1:4" x14ac:dyDescent="0.25">
      <c r="A73" s="94">
        <v>42786</v>
      </c>
      <c r="B73" s="95">
        <v>500</v>
      </c>
      <c r="C73" s="45" t="s">
        <v>257</v>
      </c>
      <c r="D73" s="45" t="s">
        <v>247</v>
      </c>
    </row>
    <row r="74" spans="1:4" x14ac:dyDescent="0.25">
      <c r="A74" s="94">
        <v>42786</v>
      </c>
      <c r="B74" s="95">
        <v>1500</v>
      </c>
      <c r="C74" s="45" t="s">
        <v>258</v>
      </c>
      <c r="D74" s="45" t="s">
        <v>31</v>
      </c>
    </row>
    <row r="75" spans="1:4" x14ac:dyDescent="0.25">
      <c r="A75" s="94">
        <v>42786</v>
      </c>
      <c r="B75" s="95">
        <v>1000</v>
      </c>
      <c r="C75" s="45" t="s">
        <v>214</v>
      </c>
      <c r="D75" s="45" t="s">
        <v>247</v>
      </c>
    </row>
    <row r="76" spans="1:4" x14ac:dyDescent="0.25">
      <c r="A76" s="94">
        <v>42786</v>
      </c>
      <c r="B76" s="95">
        <v>200</v>
      </c>
      <c r="C76" s="45" t="s">
        <v>259</v>
      </c>
      <c r="D76" s="45" t="s">
        <v>247</v>
      </c>
    </row>
    <row r="77" spans="1:4" x14ac:dyDescent="0.25">
      <c r="A77" s="94">
        <v>42786</v>
      </c>
      <c r="B77" s="95">
        <v>15000</v>
      </c>
      <c r="C77" s="45" t="s">
        <v>260</v>
      </c>
      <c r="D77" s="45" t="s">
        <v>31</v>
      </c>
    </row>
    <row r="78" spans="1:4" x14ac:dyDescent="0.25">
      <c r="A78" s="94">
        <v>42786</v>
      </c>
      <c r="B78" s="95">
        <v>300</v>
      </c>
      <c r="C78" s="45" t="s">
        <v>261</v>
      </c>
      <c r="D78" s="45" t="s">
        <v>247</v>
      </c>
    </row>
    <row r="79" spans="1:4" x14ac:dyDescent="0.25">
      <c r="A79" s="94">
        <v>42786</v>
      </c>
      <c r="B79" s="95">
        <v>500</v>
      </c>
      <c r="C79" s="45" t="s">
        <v>262</v>
      </c>
      <c r="D79" s="45" t="s">
        <v>247</v>
      </c>
    </row>
    <row r="80" spans="1:4" x14ac:dyDescent="0.25">
      <c r="A80" s="94">
        <v>42786</v>
      </c>
      <c r="B80" s="95">
        <v>1000</v>
      </c>
      <c r="C80" s="45" t="s">
        <v>263</v>
      </c>
      <c r="D80" s="45" t="s">
        <v>247</v>
      </c>
    </row>
    <row r="81" spans="1:4" x14ac:dyDescent="0.25">
      <c r="A81" s="94">
        <v>42786</v>
      </c>
      <c r="B81" s="95">
        <v>500</v>
      </c>
      <c r="C81" s="45" t="s">
        <v>264</v>
      </c>
      <c r="D81" s="45" t="s">
        <v>31</v>
      </c>
    </row>
    <row r="82" spans="1:4" x14ac:dyDescent="0.25">
      <c r="A82" s="94">
        <v>42787</v>
      </c>
      <c r="B82" s="95">
        <v>500</v>
      </c>
      <c r="C82" s="45" t="s">
        <v>265</v>
      </c>
      <c r="D82" s="45" t="s">
        <v>247</v>
      </c>
    </row>
    <row r="83" spans="1:4" x14ac:dyDescent="0.25">
      <c r="A83" s="94">
        <v>42787</v>
      </c>
      <c r="B83" s="95">
        <v>500</v>
      </c>
      <c r="C83" s="45" t="s">
        <v>266</v>
      </c>
      <c r="D83" s="45" t="s">
        <v>247</v>
      </c>
    </row>
    <row r="84" spans="1:4" x14ac:dyDescent="0.25">
      <c r="A84" s="94">
        <v>42787</v>
      </c>
      <c r="B84" s="95">
        <v>500</v>
      </c>
      <c r="C84" s="45" t="s">
        <v>266</v>
      </c>
      <c r="D84" s="45" t="s">
        <v>247</v>
      </c>
    </row>
    <row r="85" spans="1:4" x14ac:dyDescent="0.25">
      <c r="A85" s="94">
        <v>42788</v>
      </c>
      <c r="B85" s="95">
        <v>500</v>
      </c>
      <c r="C85" s="45" t="s">
        <v>267</v>
      </c>
      <c r="D85" s="45" t="s">
        <v>247</v>
      </c>
    </row>
    <row r="86" spans="1:4" x14ac:dyDescent="0.25">
      <c r="A86" s="94">
        <v>42788</v>
      </c>
      <c r="B86" s="95">
        <v>300</v>
      </c>
      <c r="C86" s="45" t="s">
        <v>259</v>
      </c>
      <c r="D86" s="45" t="s">
        <v>247</v>
      </c>
    </row>
    <row r="87" spans="1:4" x14ac:dyDescent="0.25">
      <c r="A87" s="94">
        <v>42788</v>
      </c>
      <c r="B87" s="95">
        <v>1000</v>
      </c>
      <c r="C87" s="45" t="s">
        <v>218</v>
      </c>
      <c r="D87" s="45" t="s">
        <v>247</v>
      </c>
    </row>
    <row r="88" spans="1:4" x14ac:dyDescent="0.25">
      <c r="A88" s="94">
        <v>42788</v>
      </c>
      <c r="B88" s="95">
        <v>500</v>
      </c>
      <c r="C88" s="45" t="s">
        <v>268</v>
      </c>
      <c r="D88" s="45" t="s">
        <v>31</v>
      </c>
    </row>
    <row r="89" spans="1:4" x14ac:dyDescent="0.25">
      <c r="A89" s="94">
        <v>42788</v>
      </c>
      <c r="B89" s="95">
        <v>1000</v>
      </c>
      <c r="C89" s="45" t="s">
        <v>218</v>
      </c>
      <c r="D89" s="45" t="s">
        <v>31</v>
      </c>
    </row>
    <row r="90" spans="1:4" x14ac:dyDescent="0.25">
      <c r="A90" s="94">
        <v>42788</v>
      </c>
      <c r="B90" s="95">
        <v>50</v>
      </c>
      <c r="C90" s="45" t="s">
        <v>269</v>
      </c>
      <c r="D90" s="45" t="s">
        <v>31</v>
      </c>
    </row>
    <row r="91" spans="1:4" x14ac:dyDescent="0.25">
      <c r="A91" s="94">
        <v>42789</v>
      </c>
      <c r="B91" s="95">
        <v>100</v>
      </c>
      <c r="C91" s="45" t="s">
        <v>270</v>
      </c>
      <c r="D91" s="45" t="s">
        <v>247</v>
      </c>
    </row>
    <row r="92" spans="1:4" x14ac:dyDescent="0.25">
      <c r="A92" s="94">
        <v>42790</v>
      </c>
      <c r="B92" s="95">
        <v>500</v>
      </c>
      <c r="C92" s="45" t="s">
        <v>271</v>
      </c>
      <c r="D92" s="45" t="s">
        <v>31</v>
      </c>
    </row>
    <row r="93" spans="1:4" x14ac:dyDescent="0.25">
      <c r="A93" s="94">
        <v>42790</v>
      </c>
      <c r="B93" s="95">
        <v>500</v>
      </c>
      <c r="C93" s="45" t="s">
        <v>272</v>
      </c>
      <c r="D93" s="45" t="s">
        <v>31</v>
      </c>
    </row>
    <row r="94" spans="1:4" x14ac:dyDescent="0.25">
      <c r="A94" s="94">
        <v>42791</v>
      </c>
      <c r="B94" s="95">
        <v>100</v>
      </c>
      <c r="C94" s="45" t="s">
        <v>273</v>
      </c>
      <c r="D94" s="45" t="s">
        <v>274</v>
      </c>
    </row>
    <row r="95" spans="1:4" x14ac:dyDescent="0.25">
      <c r="A95" s="94">
        <v>42791</v>
      </c>
      <c r="B95" s="95">
        <v>1000</v>
      </c>
      <c r="C95" s="45" t="s">
        <v>248</v>
      </c>
      <c r="D95" s="45" t="s">
        <v>274</v>
      </c>
    </row>
    <row r="96" spans="1:4" x14ac:dyDescent="0.25">
      <c r="A96" s="94">
        <v>42791</v>
      </c>
      <c r="B96" s="95">
        <v>50</v>
      </c>
      <c r="C96" s="45" t="s">
        <v>275</v>
      </c>
      <c r="D96" s="45" t="s">
        <v>274</v>
      </c>
    </row>
    <row r="97" spans="1:4" x14ac:dyDescent="0.25">
      <c r="A97" s="94">
        <v>42791</v>
      </c>
      <c r="B97" s="95">
        <v>500</v>
      </c>
      <c r="C97" s="45" t="s">
        <v>276</v>
      </c>
      <c r="D97" s="45" t="s">
        <v>31</v>
      </c>
    </row>
    <row r="98" spans="1:4" x14ac:dyDescent="0.25">
      <c r="A98" s="94">
        <v>42791</v>
      </c>
      <c r="B98" s="95">
        <v>300</v>
      </c>
      <c r="C98" s="45" t="s">
        <v>277</v>
      </c>
      <c r="D98" s="45" t="s">
        <v>274</v>
      </c>
    </row>
    <row r="99" spans="1:4" x14ac:dyDescent="0.25">
      <c r="A99" s="94">
        <v>42791</v>
      </c>
      <c r="B99" s="95">
        <v>500</v>
      </c>
      <c r="C99" s="45" t="s">
        <v>278</v>
      </c>
      <c r="D99" s="45" t="s">
        <v>274</v>
      </c>
    </row>
    <row r="100" spans="1:4" x14ac:dyDescent="0.25">
      <c r="A100" s="94">
        <v>42792</v>
      </c>
      <c r="B100" s="95">
        <v>5000</v>
      </c>
      <c r="C100" s="45" t="s">
        <v>279</v>
      </c>
      <c r="D100" s="45" t="s">
        <v>31</v>
      </c>
    </row>
    <row r="101" spans="1:4" x14ac:dyDescent="0.25">
      <c r="A101" s="94">
        <v>42792</v>
      </c>
      <c r="B101" s="95">
        <v>500</v>
      </c>
      <c r="C101" s="45" t="s">
        <v>280</v>
      </c>
      <c r="D101" s="45" t="s">
        <v>31</v>
      </c>
    </row>
    <row r="102" spans="1:4" x14ac:dyDescent="0.25">
      <c r="A102" s="94">
        <v>42792</v>
      </c>
      <c r="B102" s="95">
        <v>250</v>
      </c>
      <c r="C102" s="45" t="s">
        <v>281</v>
      </c>
      <c r="D102" s="45" t="s">
        <v>274</v>
      </c>
    </row>
    <row r="103" spans="1:4" x14ac:dyDescent="0.25">
      <c r="A103" s="94">
        <v>42792</v>
      </c>
      <c r="B103" s="95">
        <v>550</v>
      </c>
      <c r="C103" s="45" t="s">
        <v>282</v>
      </c>
      <c r="D103" s="45" t="s">
        <v>274</v>
      </c>
    </row>
    <row r="104" spans="1:4" x14ac:dyDescent="0.25">
      <c r="A104" s="94">
        <v>42793</v>
      </c>
      <c r="B104" s="95">
        <v>1000</v>
      </c>
      <c r="C104" s="45" t="s">
        <v>283</v>
      </c>
      <c r="D104" s="45" t="s">
        <v>274</v>
      </c>
    </row>
    <row r="105" spans="1:4" x14ac:dyDescent="0.25">
      <c r="A105" s="94">
        <v>42793</v>
      </c>
      <c r="B105" s="95">
        <v>300</v>
      </c>
      <c r="C105" s="45" t="s">
        <v>284</v>
      </c>
      <c r="D105" s="45" t="s">
        <v>274</v>
      </c>
    </row>
    <row r="106" spans="1:4" x14ac:dyDescent="0.25">
      <c r="A106" s="94">
        <v>42793</v>
      </c>
      <c r="B106" s="95">
        <v>200</v>
      </c>
      <c r="C106" s="45" t="s">
        <v>285</v>
      </c>
      <c r="D106" s="45" t="s">
        <v>274</v>
      </c>
    </row>
    <row r="107" spans="1:4" x14ac:dyDescent="0.25">
      <c r="A107" s="94">
        <v>42793</v>
      </c>
      <c r="B107" s="95">
        <v>500</v>
      </c>
      <c r="C107" s="45" t="s">
        <v>286</v>
      </c>
      <c r="D107" s="45" t="s">
        <v>274</v>
      </c>
    </row>
    <row r="108" spans="1:4" x14ac:dyDescent="0.25">
      <c r="A108" s="94">
        <v>42793</v>
      </c>
      <c r="B108" s="95">
        <v>500</v>
      </c>
      <c r="C108" s="45" t="s">
        <v>218</v>
      </c>
      <c r="D108" s="45" t="s">
        <v>287</v>
      </c>
    </row>
    <row r="109" spans="1:4" x14ac:dyDescent="0.25">
      <c r="A109" s="94">
        <v>42793</v>
      </c>
      <c r="B109" s="95">
        <v>200</v>
      </c>
      <c r="C109" s="45" t="s">
        <v>288</v>
      </c>
      <c r="D109" s="45" t="s">
        <v>274</v>
      </c>
    </row>
    <row r="110" spans="1:4" x14ac:dyDescent="0.25">
      <c r="A110" s="94">
        <v>42793</v>
      </c>
      <c r="B110" s="95">
        <v>200</v>
      </c>
      <c r="C110" s="45" t="s">
        <v>289</v>
      </c>
      <c r="D110" s="45" t="s">
        <v>274</v>
      </c>
    </row>
    <row r="111" spans="1:4" x14ac:dyDescent="0.25">
      <c r="A111" s="94">
        <v>42793</v>
      </c>
      <c r="B111" s="95">
        <v>200</v>
      </c>
      <c r="C111" s="45" t="s">
        <v>290</v>
      </c>
      <c r="D111" s="45" t="s">
        <v>274</v>
      </c>
    </row>
    <row r="112" spans="1:4" x14ac:dyDescent="0.25">
      <c r="A112" s="94">
        <v>42793</v>
      </c>
      <c r="B112" s="95">
        <v>500</v>
      </c>
      <c r="C112" s="45" t="s">
        <v>291</v>
      </c>
      <c r="D112" s="45" t="s">
        <v>274</v>
      </c>
    </row>
    <row r="113" spans="1:4" x14ac:dyDescent="0.25">
      <c r="A113" s="94">
        <v>42793</v>
      </c>
      <c r="B113" s="95">
        <v>500</v>
      </c>
      <c r="C113" s="45" t="s">
        <v>292</v>
      </c>
      <c r="D113" s="45" t="s">
        <v>274</v>
      </c>
    </row>
    <row r="114" spans="1:4" x14ac:dyDescent="0.25">
      <c r="A114" s="94">
        <v>42793</v>
      </c>
      <c r="B114" s="95">
        <v>500</v>
      </c>
      <c r="C114" s="45" t="s">
        <v>292</v>
      </c>
      <c r="D114" s="45" t="s">
        <v>274</v>
      </c>
    </row>
    <row r="115" spans="1:4" x14ac:dyDescent="0.25">
      <c r="A115" s="94">
        <v>42793</v>
      </c>
      <c r="B115" s="95">
        <v>500</v>
      </c>
      <c r="C115" s="45" t="s">
        <v>293</v>
      </c>
      <c r="D115" s="45" t="s">
        <v>274</v>
      </c>
    </row>
    <row r="116" spans="1:4" x14ac:dyDescent="0.25">
      <c r="A116" s="94">
        <v>42793</v>
      </c>
      <c r="B116" s="95">
        <v>500</v>
      </c>
      <c r="C116" s="45" t="s">
        <v>294</v>
      </c>
      <c r="D116" s="45" t="s">
        <v>31</v>
      </c>
    </row>
    <row r="117" spans="1:4" x14ac:dyDescent="0.25">
      <c r="A117" s="94">
        <v>42793</v>
      </c>
      <c r="B117" s="95">
        <v>397</v>
      </c>
      <c r="C117" s="45" t="s">
        <v>295</v>
      </c>
      <c r="D117" s="45" t="s">
        <v>274</v>
      </c>
    </row>
    <row r="118" spans="1:4" x14ac:dyDescent="0.25">
      <c r="A118" s="94">
        <v>42793</v>
      </c>
      <c r="B118" s="95">
        <v>1000</v>
      </c>
      <c r="C118" s="45" t="s">
        <v>296</v>
      </c>
      <c r="D118" s="45" t="s">
        <v>274</v>
      </c>
    </row>
    <row r="119" spans="1:4" x14ac:dyDescent="0.25">
      <c r="A119" s="94">
        <v>42793</v>
      </c>
      <c r="B119" s="95">
        <v>431</v>
      </c>
      <c r="C119" s="45" t="s">
        <v>297</v>
      </c>
      <c r="D119" s="45" t="s">
        <v>274</v>
      </c>
    </row>
    <row r="120" spans="1:4" x14ac:dyDescent="0.25">
      <c r="A120" s="57" t="s">
        <v>2</v>
      </c>
      <c r="B120" s="58">
        <f>SUM(B10:B119)</f>
        <v>133868</v>
      </c>
      <c r="C120" s="59"/>
      <c r="D120" s="59"/>
    </row>
    <row r="121" spans="1:4" ht="45" x14ac:dyDescent="0.25">
      <c r="A121" s="50" t="s">
        <v>22</v>
      </c>
      <c r="B121" s="12">
        <f>B120-B120*3%</f>
        <v>129851.96</v>
      </c>
      <c r="C121" s="60"/>
      <c r="D121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5">
    <mergeCell ref="B4:D4"/>
    <mergeCell ref="B5:D5"/>
    <mergeCell ref="B6:D6"/>
    <mergeCell ref="B1:D1"/>
    <mergeCell ref="B2:D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1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9" customWidth="1"/>
    <col min="5" max="5" width="20.7109375" style="49" customWidth="1"/>
    <col min="6" max="6" width="20.7109375" customWidth="1"/>
  </cols>
  <sheetData>
    <row r="1" spans="1:6" ht="18.75" x14ac:dyDescent="0.3">
      <c r="B1" s="124" t="s">
        <v>20</v>
      </c>
      <c r="C1" s="124"/>
      <c r="D1" s="124"/>
      <c r="E1" s="124"/>
      <c r="F1" s="124"/>
    </row>
    <row r="2" spans="1:6" ht="18.75" x14ac:dyDescent="0.3">
      <c r="B2" s="124" t="s">
        <v>21</v>
      </c>
      <c r="C2" s="124"/>
      <c r="D2" s="124"/>
      <c r="E2" s="124"/>
      <c r="F2" s="124"/>
    </row>
    <row r="3" spans="1:6" ht="18" customHeight="1" x14ac:dyDescent="0.3">
      <c r="D3" s="48"/>
      <c r="E3" s="48"/>
      <c r="F3" s="9"/>
    </row>
    <row r="4" spans="1:6" ht="18.75" x14ac:dyDescent="0.25">
      <c r="B4" s="125" t="s">
        <v>24</v>
      </c>
      <c r="C4" s="125"/>
      <c r="D4" s="125"/>
      <c r="E4" s="125"/>
      <c r="F4" s="125"/>
    </row>
    <row r="5" spans="1:6" ht="18.75" x14ac:dyDescent="0.25">
      <c r="B5" s="125" t="s">
        <v>50</v>
      </c>
      <c r="C5" s="125"/>
      <c r="D5" s="125"/>
      <c r="E5" s="125"/>
      <c r="F5" s="125"/>
    </row>
    <row r="6" spans="1:6" ht="18.75" x14ac:dyDescent="0.3">
      <c r="D6" s="126"/>
      <c r="E6" s="126"/>
      <c r="F6" s="126"/>
    </row>
    <row r="8" spans="1:6" s="54" customFormat="1" ht="30" x14ac:dyDescent="0.25">
      <c r="A8" s="50" t="s">
        <v>16</v>
      </c>
      <c r="B8" s="51" t="s">
        <v>25</v>
      </c>
      <c r="C8" s="51" t="s">
        <v>28</v>
      </c>
      <c r="D8" s="52" t="s">
        <v>7</v>
      </c>
      <c r="E8" s="52" t="s">
        <v>1</v>
      </c>
      <c r="F8" s="53" t="s">
        <v>44</v>
      </c>
    </row>
    <row r="9" spans="1:6" x14ac:dyDescent="0.25">
      <c r="A9" s="44">
        <v>42759</v>
      </c>
      <c r="B9" s="44">
        <v>42768</v>
      </c>
      <c r="C9" s="87" t="s">
        <v>298</v>
      </c>
      <c r="D9" s="46">
        <v>574.04999999999995</v>
      </c>
      <c r="E9" s="96" t="s">
        <v>300</v>
      </c>
      <c r="F9" s="97" t="s">
        <v>299</v>
      </c>
    </row>
    <row r="10" spans="1:6" x14ac:dyDescent="0.25">
      <c r="A10" s="44">
        <v>42781</v>
      </c>
      <c r="B10" s="44">
        <v>42786</v>
      </c>
      <c r="C10" s="87" t="s">
        <v>298</v>
      </c>
      <c r="D10" s="46">
        <v>500</v>
      </c>
      <c r="E10" s="96" t="s">
        <v>301</v>
      </c>
      <c r="F10" s="97"/>
    </row>
    <row r="11" spans="1:6" ht="15" customHeight="1" x14ac:dyDescent="0.25">
      <c r="A11" s="127" t="s">
        <v>35</v>
      </c>
      <c r="B11" s="128"/>
      <c r="C11" s="128"/>
      <c r="D11" s="31">
        <f>SUM(D9:D10)-29.5</f>
        <v>1044.55</v>
      </c>
      <c r="E11" s="31"/>
      <c r="F11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D6:F6"/>
    <mergeCell ref="B4:F4"/>
    <mergeCell ref="B1:F1"/>
    <mergeCell ref="B2:F2"/>
    <mergeCell ref="B5:F5"/>
    <mergeCell ref="A11:C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5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44.85546875" customWidth="1"/>
  </cols>
  <sheetData>
    <row r="1" spans="1:4" ht="18.75" x14ac:dyDescent="0.3">
      <c r="B1" s="124" t="s">
        <v>20</v>
      </c>
      <c r="C1" s="124"/>
      <c r="D1" s="124"/>
    </row>
    <row r="2" spans="1:4" ht="18.75" x14ac:dyDescent="0.3">
      <c r="B2" s="124" t="s">
        <v>21</v>
      </c>
      <c r="C2" s="124"/>
      <c r="D2" s="124"/>
    </row>
    <row r="3" spans="1:4" ht="18" customHeight="1" x14ac:dyDescent="0.3">
      <c r="C3" s="48"/>
      <c r="D3" s="9"/>
    </row>
    <row r="4" spans="1:4" ht="18.75" x14ac:dyDescent="0.25">
      <c r="B4" s="125" t="s">
        <v>29</v>
      </c>
      <c r="C4" s="125"/>
      <c r="D4" s="125"/>
    </row>
    <row r="5" spans="1:4" ht="18.75" x14ac:dyDescent="0.25">
      <c r="B5" s="125" t="s">
        <v>50</v>
      </c>
      <c r="C5" s="125"/>
      <c r="D5" s="125"/>
    </row>
    <row r="6" spans="1:4" ht="18.75" x14ac:dyDescent="0.3">
      <c r="C6" s="126"/>
      <c r="D6" s="126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1</v>
      </c>
    </row>
    <row r="9" spans="1:4" x14ac:dyDescent="0.25">
      <c r="A9" s="3">
        <v>42769</v>
      </c>
      <c r="B9" s="3">
        <v>42772</v>
      </c>
      <c r="C9" s="64">
        <v>300</v>
      </c>
      <c r="D9" s="43" t="s">
        <v>302</v>
      </c>
    </row>
    <row r="10" spans="1:4" x14ac:dyDescent="0.25">
      <c r="A10" s="3">
        <v>42781</v>
      </c>
      <c r="B10" s="3">
        <v>42782</v>
      </c>
      <c r="C10" s="64">
        <v>249</v>
      </c>
      <c r="D10" s="43" t="s">
        <v>303</v>
      </c>
    </row>
    <row r="11" spans="1:4" x14ac:dyDescent="0.25">
      <c r="A11" s="3">
        <v>42786</v>
      </c>
      <c r="B11" s="3">
        <v>42787</v>
      </c>
      <c r="C11" s="64">
        <v>200</v>
      </c>
      <c r="D11" s="43" t="s">
        <v>304</v>
      </c>
    </row>
    <row r="12" spans="1:4" x14ac:dyDescent="0.25">
      <c r="A12" s="3">
        <v>42791</v>
      </c>
      <c r="B12" s="3">
        <v>42793</v>
      </c>
      <c r="C12" s="64">
        <v>377</v>
      </c>
      <c r="D12" s="43" t="s">
        <v>305</v>
      </c>
    </row>
    <row r="13" spans="1:4" x14ac:dyDescent="0.25">
      <c r="A13" s="3">
        <v>42793</v>
      </c>
      <c r="B13" s="3">
        <v>42794</v>
      </c>
      <c r="C13" s="64">
        <v>130</v>
      </c>
      <c r="D13" s="43" t="s">
        <v>306</v>
      </c>
    </row>
    <row r="14" spans="1:4" x14ac:dyDescent="0.25">
      <c r="A14" s="129" t="s">
        <v>2</v>
      </c>
      <c r="B14" s="130"/>
      <c r="C14" s="64">
        <f>SUM(C9:C13)</f>
        <v>1256</v>
      </c>
      <c r="D14" s="43"/>
    </row>
    <row r="15" spans="1:4" ht="30" customHeight="1" x14ac:dyDescent="0.25">
      <c r="A15" s="127" t="s">
        <v>49</v>
      </c>
      <c r="B15" s="128"/>
      <c r="C15" s="12">
        <f>C14-C14*2.8%</f>
        <v>1220.8320000000001</v>
      </c>
      <c r="D15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4:D4"/>
    <mergeCell ref="B5:D5"/>
    <mergeCell ref="C6:D6"/>
    <mergeCell ref="A15:B15"/>
    <mergeCell ref="A14:B14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4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5" ht="18.75" x14ac:dyDescent="0.3">
      <c r="B1" s="124" t="s">
        <v>20</v>
      </c>
      <c r="C1" s="124"/>
      <c r="D1" s="124"/>
    </row>
    <row r="2" spans="1:5" ht="18.75" x14ac:dyDescent="0.3">
      <c r="B2" s="124" t="s">
        <v>21</v>
      </c>
      <c r="C2" s="124"/>
      <c r="D2" s="124"/>
    </row>
    <row r="3" spans="1:5" ht="18" customHeight="1" x14ac:dyDescent="0.3">
      <c r="C3" s="48"/>
      <c r="D3" s="9"/>
    </row>
    <row r="4" spans="1:5" ht="18.75" x14ac:dyDescent="0.25">
      <c r="B4" s="125" t="s">
        <v>32</v>
      </c>
      <c r="C4" s="125"/>
      <c r="D4" s="125"/>
    </row>
    <row r="5" spans="1:5" ht="18.75" x14ac:dyDescent="0.25">
      <c r="B5" s="125" t="s">
        <v>50</v>
      </c>
      <c r="C5" s="125"/>
      <c r="D5" s="125"/>
    </row>
    <row r="6" spans="1:5" ht="18.75" x14ac:dyDescent="0.3">
      <c r="C6" s="126"/>
      <c r="D6" s="126"/>
    </row>
    <row r="8" spans="1:5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5" x14ac:dyDescent="0.25">
      <c r="A9" s="100">
        <v>42754</v>
      </c>
      <c r="B9" s="100">
        <v>42772</v>
      </c>
      <c r="C9" s="101">
        <v>2000</v>
      </c>
      <c r="D9" s="102">
        <v>2450</v>
      </c>
    </row>
    <row r="10" spans="1:5" x14ac:dyDescent="0.25">
      <c r="A10" s="3">
        <v>42754</v>
      </c>
      <c r="B10" s="3">
        <v>42772</v>
      </c>
      <c r="C10" s="64">
        <v>50</v>
      </c>
      <c r="D10" s="74">
        <v>6817</v>
      </c>
    </row>
    <row r="11" spans="1:5" x14ac:dyDescent="0.25">
      <c r="A11" s="3">
        <v>42756</v>
      </c>
      <c r="B11" s="3">
        <v>42772</v>
      </c>
      <c r="C11" s="64">
        <v>500</v>
      </c>
      <c r="D11" s="74">
        <v>6632</v>
      </c>
    </row>
    <row r="12" spans="1:5" x14ac:dyDescent="0.25">
      <c r="A12" s="3">
        <v>42760</v>
      </c>
      <c r="B12" s="3">
        <v>42772</v>
      </c>
      <c r="C12" s="64">
        <v>150</v>
      </c>
      <c r="D12" s="74">
        <v>6730</v>
      </c>
    </row>
    <row r="13" spans="1:5" x14ac:dyDescent="0.25">
      <c r="A13" s="131" t="s">
        <v>2</v>
      </c>
      <c r="B13" s="132"/>
      <c r="C13" s="103">
        <f>SUM(C9:C12)</f>
        <v>2700</v>
      </c>
      <c r="D13" s="104"/>
      <c r="E13" s="98"/>
    </row>
    <row r="14" spans="1:5" ht="30" customHeight="1" x14ac:dyDescent="0.25">
      <c r="A14" s="127" t="s">
        <v>34</v>
      </c>
      <c r="B14" s="128"/>
      <c r="C14" s="12">
        <f>C13-C13*5%</f>
        <v>2565</v>
      </c>
      <c r="D14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4:B14"/>
    <mergeCell ref="B1:D1"/>
    <mergeCell ref="B2:D2"/>
    <mergeCell ref="B4:D4"/>
    <mergeCell ref="B5:D5"/>
    <mergeCell ref="C6:D6"/>
    <mergeCell ref="A13:B13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47"/>
  <sheetViews>
    <sheetView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9" customWidth="1"/>
    <col min="4" max="4" width="35.5703125" customWidth="1"/>
  </cols>
  <sheetData>
    <row r="1" spans="1:4" ht="18.75" x14ac:dyDescent="0.3">
      <c r="B1" s="124" t="s">
        <v>20</v>
      </c>
      <c r="C1" s="124"/>
      <c r="D1" s="124"/>
    </row>
    <row r="2" spans="1:4" ht="18.75" x14ac:dyDescent="0.3">
      <c r="B2" s="124" t="s">
        <v>21</v>
      </c>
      <c r="C2" s="124"/>
      <c r="D2" s="124"/>
    </row>
    <row r="3" spans="1:4" ht="18" customHeight="1" x14ac:dyDescent="0.3">
      <c r="C3" s="48"/>
      <c r="D3" s="9"/>
    </row>
    <row r="4" spans="1:4" ht="18.75" x14ac:dyDescent="0.25">
      <c r="B4" s="125" t="s">
        <v>47</v>
      </c>
      <c r="C4" s="125"/>
      <c r="D4" s="125"/>
    </row>
    <row r="5" spans="1:4" ht="18.75" x14ac:dyDescent="0.25">
      <c r="B5" s="125" t="s">
        <v>50</v>
      </c>
      <c r="C5" s="125"/>
      <c r="D5" s="125"/>
    </row>
    <row r="6" spans="1:4" ht="18.75" x14ac:dyDescent="0.3">
      <c r="C6" s="126"/>
      <c r="D6" s="126"/>
    </row>
    <row r="8" spans="1:4" s="54" customFormat="1" ht="30" x14ac:dyDescent="0.25">
      <c r="A8" s="50" t="s">
        <v>16</v>
      </c>
      <c r="B8" s="51" t="s">
        <v>25</v>
      </c>
      <c r="C8" s="52" t="s">
        <v>7</v>
      </c>
      <c r="D8" s="53" t="s">
        <v>36</v>
      </c>
    </row>
    <row r="9" spans="1:4" x14ac:dyDescent="0.25">
      <c r="A9" s="88">
        <v>42760</v>
      </c>
      <c r="B9" s="3">
        <v>42787</v>
      </c>
      <c r="C9" s="105">
        <v>300</v>
      </c>
      <c r="D9" s="89" t="s">
        <v>307</v>
      </c>
    </row>
    <row r="10" spans="1:4" x14ac:dyDescent="0.25">
      <c r="A10" s="88">
        <v>42760</v>
      </c>
      <c r="B10" s="3">
        <v>42787</v>
      </c>
      <c r="C10" s="105">
        <v>50</v>
      </c>
      <c r="D10" s="89" t="s">
        <v>308</v>
      </c>
    </row>
    <row r="11" spans="1:4" x14ac:dyDescent="0.25">
      <c r="A11" s="88">
        <v>42760.864467592997</v>
      </c>
      <c r="B11" s="3">
        <v>42787</v>
      </c>
      <c r="C11" s="105">
        <v>500</v>
      </c>
      <c r="D11" s="89" t="s">
        <v>309</v>
      </c>
    </row>
    <row r="12" spans="1:4" x14ac:dyDescent="0.25">
      <c r="A12" s="88">
        <v>42760.994618056</v>
      </c>
      <c r="B12" s="3">
        <v>42787</v>
      </c>
      <c r="C12" s="105">
        <v>300</v>
      </c>
      <c r="D12" s="89" t="s">
        <v>310</v>
      </c>
    </row>
    <row r="13" spans="1:4" x14ac:dyDescent="0.25">
      <c r="A13" s="88">
        <v>42766.576631944001</v>
      </c>
      <c r="B13" s="3">
        <v>42787</v>
      </c>
      <c r="C13" s="105">
        <v>100</v>
      </c>
      <c r="D13" s="89" t="s">
        <v>311</v>
      </c>
    </row>
    <row r="14" spans="1:4" x14ac:dyDescent="0.25">
      <c r="A14" s="88">
        <v>42767.152905092997</v>
      </c>
      <c r="B14" s="3">
        <v>42787</v>
      </c>
      <c r="C14" s="105">
        <v>100</v>
      </c>
      <c r="D14" s="89" t="s">
        <v>312</v>
      </c>
    </row>
    <row r="15" spans="1:4" x14ac:dyDescent="0.25">
      <c r="A15" s="88">
        <v>42768.510196759002</v>
      </c>
      <c r="B15" s="3">
        <v>42787</v>
      </c>
      <c r="C15" s="105">
        <v>500</v>
      </c>
      <c r="D15" s="89" t="s">
        <v>313</v>
      </c>
    </row>
    <row r="16" spans="1:4" x14ac:dyDescent="0.25">
      <c r="A16" s="88">
        <v>42769.625543980997</v>
      </c>
      <c r="B16" s="3">
        <v>42787</v>
      </c>
      <c r="C16" s="105">
        <v>100</v>
      </c>
      <c r="D16" s="89" t="s">
        <v>314</v>
      </c>
    </row>
    <row r="17" spans="1:4" x14ac:dyDescent="0.25">
      <c r="A17" s="88">
        <v>42772.013344906998</v>
      </c>
      <c r="B17" s="3">
        <v>42787</v>
      </c>
      <c r="C17" s="105">
        <v>50</v>
      </c>
      <c r="D17" s="89" t="s">
        <v>315</v>
      </c>
    </row>
    <row r="18" spans="1:4" x14ac:dyDescent="0.25">
      <c r="A18" s="88">
        <v>42772.151458332999</v>
      </c>
      <c r="B18" s="3">
        <v>42787</v>
      </c>
      <c r="C18" s="105">
        <v>200</v>
      </c>
      <c r="D18" s="89" t="s">
        <v>316</v>
      </c>
    </row>
    <row r="19" spans="1:4" x14ac:dyDescent="0.25">
      <c r="A19" s="88">
        <v>42772.770497685</v>
      </c>
      <c r="B19" s="3">
        <v>42787</v>
      </c>
      <c r="C19" s="105">
        <v>200</v>
      </c>
      <c r="D19" s="89" t="s">
        <v>317</v>
      </c>
    </row>
    <row r="20" spans="1:4" x14ac:dyDescent="0.25">
      <c r="A20" s="88">
        <v>42772.804733796002</v>
      </c>
      <c r="B20" s="3">
        <v>42787</v>
      </c>
      <c r="C20" s="105">
        <v>50</v>
      </c>
      <c r="D20" s="89" t="s">
        <v>318</v>
      </c>
    </row>
    <row r="21" spans="1:4" x14ac:dyDescent="0.25">
      <c r="A21" s="88">
        <v>42772.981793981002</v>
      </c>
      <c r="B21" s="3">
        <v>42787</v>
      </c>
      <c r="C21" s="105">
        <v>100</v>
      </c>
      <c r="D21" s="89" t="s">
        <v>319</v>
      </c>
    </row>
    <row r="22" spans="1:4" x14ac:dyDescent="0.25">
      <c r="A22" s="88">
        <v>42773.698530093003</v>
      </c>
      <c r="B22" s="3">
        <v>42787</v>
      </c>
      <c r="C22" s="105">
        <v>110.71</v>
      </c>
      <c r="D22" s="89" t="s">
        <v>320</v>
      </c>
    </row>
    <row r="23" spans="1:4" x14ac:dyDescent="0.25">
      <c r="A23" s="88">
        <v>42773.896145833001</v>
      </c>
      <c r="B23" s="3">
        <v>42787</v>
      </c>
      <c r="C23" s="105">
        <v>10</v>
      </c>
      <c r="D23" s="89" t="s">
        <v>321</v>
      </c>
    </row>
    <row r="24" spans="1:4" x14ac:dyDescent="0.25">
      <c r="A24" s="88">
        <v>42773.897650462997</v>
      </c>
      <c r="B24" s="3">
        <v>42787</v>
      </c>
      <c r="C24" s="105">
        <v>10</v>
      </c>
      <c r="D24" s="89" t="s">
        <v>321</v>
      </c>
    </row>
    <row r="25" spans="1:4" x14ac:dyDescent="0.25">
      <c r="A25" s="88">
        <v>42773.979652777998</v>
      </c>
      <c r="B25" s="3">
        <v>42787</v>
      </c>
      <c r="C25" s="105">
        <v>100</v>
      </c>
      <c r="D25" s="89" t="s">
        <v>322</v>
      </c>
    </row>
    <row r="26" spans="1:4" x14ac:dyDescent="0.25">
      <c r="A26" s="88">
        <v>42774.393726852002</v>
      </c>
      <c r="B26" s="3">
        <v>42787</v>
      </c>
      <c r="C26" s="105">
        <v>100</v>
      </c>
      <c r="D26" s="89" t="s">
        <v>323</v>
      </c>
    </row>
    <row r="27" spans="1:4" x14ac:dyDescent="0.25">
      <c r="A27" s="88">
        <v>42774.443101851997</v>
      </c>
      <c r="B27" s="3">
        <v>42787</v>
      </c>
      <c r="C27" s="105">
        <v>1500</v>
      </c>
      <c r="D27" s="89" t="s">
        <v>324</v>
      </c>
    </row>
    <row r="28" spans="1:4" x14ac:dyDescent="0.25">
      <c r="A28" s="88">
        <v>42774.473252315001</v>
      </c>
      <c r="B28" s="3">
        <v>42787</v>
      </c>
      <c r="C28" s="105">
        <v>300</v>
      </c>
      <c r="D28" s="89" t="s">
        <v>325</v>
      </c>
    </row>
    <row r="29" spans="1:4" x14ac:dyDescent="0.25">
      <c r="A29" s="88">
        <v>42775.242280093</v>
      </c>
      <c r="B29" s="3">
        <v>42787</v>
      </c>
      <c r="C29" s="105">
        <v>1000</v>
      </c>
      <c r="D29" s="89" t="s">
        <v>326</v>
      </c>
    </row>
    <row r="30" spans="1:4" x14ac:dyDescent="0.25">
      <c r="A30" s="88">
        <v>42776.028761574002</v>
      </c>
      <c r="B30" s="3">
        <v>42787</v>
      </c>
      <c r="C30" s="105">
        <v>400</v>
      </c>
      <c r="D30" s="89" t="s">
        <v>327</v>
      </c>
    </row>
    <row r="31" spans="1:4" x14ac:dyDescent="0.25">
      <c r="A31" s="88">
        <v>42776.583321758997</v>
      </c>
      <c r="B31" s="3">
        <v>42787</v>
      </c>
      <c r="C31" s="105">
        <v>250</v>
      </c>
      <c r="D31" s="89" t="s">
        <v>328</v>
      </c>
    </row>
    <row r="32" spans="1:4" x14ac:dyDescent="0.25">
      <c r="A32" s="88">
        <v>42779.538310185002</v>
      </c>
      <c r="B32" s="3">
        <v>42787</v>
      </c>
      <c r="C32" s="105">
        <v>100</v>
      </c>
      <c r="D32" s="89" t="s">
        <v>329</v>
      </c>
    </row>
    <row r="33" spans="1:4" x14ac:dyDescent="0.25">
      <c r="A33" s="88">
        <v>42779.694652778002</v>
      </c>
      <c r="B33" s="3">
        <v>42787</v>
      </c>
      <c r="C33" s="105">
        <v>1100</v>
      </c>
      <c r="D33" s="89" t="s">
        <v>330</v>
      </c>
    </row>
    <row r="34" spans="1:4" x14ac:dyDescent="0.25">
      <c r="A34" s="88">
        <v>42781.867881944003</v>
      </c>
      <c r="B34" s="3">
        <v>42787</v>
      </c>
      <c r="C34" s="105">
        <v>500</v>
      </c>
      <c r="D34" s="89" t="s">
        <v>331</v>
      </c>
    </row>
    <row r="35" spans="1:4" x14ac:dyDescent="0.25">
      <c r="A35" s="88">
        <v>42782.324189815001</v>
      </c>
      <c r="B35" s="3">
        <v>42787</v>
      </c>
      <c r="C35" s="105">
        <v>100</v>
      </c>
      <c r="D35" s="89" t="s">
        <v>332</v>
      </c>
    </row>
    <row r="36" spans="1:4" x14ac:dyDescent="0.25">
      <c r="A36" s="88">
        <v>42782.600451389</v>
      </c>
      <c r="B36" s="3">
        <v>42787</v>
      </c>
      <c r="C36" s="105">
        <v>200</v>
      </c>
      <c r="D36" s="89" t="s">
        <v>333</v>
      </c>
    </row>
    <row r="37" spans="1:4" x14ac:dyDescent="0.25">
      <c r="A37" s="88">
        <v>42783.324131943999</v>
      </c>
      <c r="B37" s="3">
        <v>42787</v>
      </c>
      <c r="C37" s="105">
        <v>300</v>
      </c>
      <c r="D37" s="89" t="s">
        <v>334</v>
      </c>
    </row>
    <row r="38" spans="1:4" x14ac:dyDescent="0.25">
      <c r="A38" s="88">
        <v>42783.464467593003</v>
      </c>
      <c r="B38" s="3">
        <v>42787</v>
      </c>
      <c r="C38" s="105">
        <v>500</v>
      </c>
      <c r="D38" s="89" t="s">
        <v>335</v>
      </c>
    </row>
    <row r="39" spans="1:4" x14ac:dyDescent="0.25">
      <c r="A39" s="88">
        <v>42783.480821759003</v>
      </c>
      <c r="B39" s="3">
        <v>42787</v>
      </c>
      <c r="C39" s="105">
        <v>300</v>
      </c>
      <c r="D39" s="89" t="s">
        <v>336</v>
      </c>
    </row>
    <row r="40" spans="1:4" x14ac:dyDescent="0.25">
      <c r="A40" s="88">
        <v>42784.553634258998</v>
      </c>
      <c r="B40" s="3">
        <v>42787</v>
      </c>
      <c r="C40" s="105">
        <v>100</v>
      </c>
      <c r="D40" s="89" t="s">
        <v>337</v>
      </c>
    </row>
    <row r="41" spans="1:4" x14ac:dyDescent="0.25">
      <c r="A41" s="88">
        <v>42784.573182870001</v>
      </c>
      <c r="B41" s="3">
        <v>42787</v>
      </c>
      <c r="C41" s="105">
        <v>200</v>
      </c>
      <c r="D41" s="89" t="s">
        <v>338</v>
      </c>
    </row>
    <row r="42" spans="1:4" x14ac:dyDescent="0.25">
      <c r="A42" s="88">
        <v>42784.976747685003</v>
      </c>
      <c r="B42" s="3">
        <v>42787</v>
      </c>
      <c r="C42" s="105">
        <v>200</v>
      </c>
      <c r="D42" s="89" t="s">
        <v>339</v>
      </c>
    </row>
    <row r="43" spans="1:4" x14ac:dyDescent="0.25">
      <c r="A43" s="88">
        <v>42785.788379630001</v>
      </c>
      <c r="B43" s="3">
        <v>42787</v>
      </c>
      <c r="C43" s="105">
        <v>600</v>
      </c>
      <c r="D43" s="89" t="s">
        <v>313</v>
      </c>
    </row>
    <row r="44" spans="1:4" x14ac:dyDescent="0.25">
      <c r="A44" s="88">
        <v>42785.924872684998</v>
      </c>
      <c r="B44" s="3">
        <v>42787</v>
      </c>
      <c r="C44" s="105">
        <v>300</v>
      </c>
      <c r="D44" s="89" t="s">
        <v>339</v>
      </c>
    </row>
    <row r="45" spans="1:4" x14ac:dyDescent="0.25">
      <c r="A45" s="88">
        <v>42785.980150463001</v>
      </c>
      <c r="B45" s="3">
        <v>42787</v>
      </c>
      <c r="C45" s="105">
        <v>100</v>
      </c>
      <c r="D45" s="89" t="s">
        <v>340</v>
      </c>
    </row>
    <row r="46" spans="1:4" x14ac:dyDescent="0.25">
      <c r="A46" s="129" t="s">
        <v>2</v>
      </c>
      <c r="B46" s="130"/>
      <c r="C46" s="64">
        <f>SUM(C9:C45)</f>
        <v>10930.71</v>
      </c>
      <c r="D46" s="43"/>
    </row>
    <row r="47" spans="1:4" ht="30" customHeight="1" x14ac:dyDescent="0.25">
      <c r="A47" s="127" t="s">
        <v>35</v>
      </c>
      <c r="B47" s="128"/>
      <c r="C47" s="12">
        <f>10018.16</f>
        <v>10018.16</v>
      </c>
      <c r="D47" s="25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47:B47"/>
    <mergeCell ref="B1:D1"/>
    <mergeCell ref="B2:D2"/>
    <mergeCell ref="B4:D4"/>
    <mergeCell ref="B5:D5"/>
    <mergeCell ref="C6:D6"/>
    <mergeCell ref="A46:B4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0.7109375" customWidth="1"/>
  </cols>
  <sheetData>
    <row r="1" spans="1:4" ht="18.75" x14ac:dyDescent="0.3">
      <c r="B1" s="124" t="s">
        <v>20</v>
      </c>
      <c r="C1" s="124"/>
      <c r="D1" s="124"/>
    </row>
    <row r="2" spans="1:4" ht="18.75" x14ac:dyDescent="0.3">
      <c r="B2" s="124" t="s">
        <v>21</v>
      </c>
      <c r="C2" s="124"/>
      <c r="D2" s="124"/>
    </row>
    <row r="3" spans="1:4" ht="18" customHeight="1" x14ac:dyDescent="0.3">
      <c r="B3" s="9"/>
      <c r="C3" s="9"/>
      <c r="D3" s="9"/>
    </row>
    <row r="4" spans="1:4" ht="18.75" x14ac:dyDescent="0.25">
      <c r="B4" s="125" t="s">
        <v>11</v>
      </c>
      <c r="C4" s="125"/>
      <c r="D4" s="125"/>
    </row>
    <row r="5" spans="1:4" ht="18.75" x14ac:dyDescent="0.25">
      <c r="B5" s="125" t="s">
        <v>19</v>
      </c>
      <c r="C5" s="125"/>
      <c r="D5" s="125"/>
    </row>
    <row r="6" spans="1:4" ht="18.75" x14ac:dyDescent="0.3">
      <c r="B6" s="126" t="s">
        <v>55</v>
      </c>
      <c r="C6" s="126"/>
      <c r="D6" s="126"/>
    </row>
    <row r="9" spans="1:4" x14ac:dyDescent="0.25">
      <c r="A9" s="11" t="s">
        <v>0</v>
      </c>
      <c r="B9" s="29" t="s">
        <v>7</v>
      </c>
      <c r="C9" s="29" t="s">
        <v>1</v>
      </c>
      <c r="D9" s="30" t="s">
        <v>44</v>
      </c>
    </row>
    <row r="10" spans="1:4" x14ac:dyDescent="0.25">
      <c r="A10" s="133" t="s">
        <v>45</v>
      </c>
      <c r="B10" s="134"/>
      <c r="C10" s="134"/>
      <c r="D10" s="135"/>
    </row>
    <row r="11" spans="1:4" x14ac:dyDescent="0.25">
      <c r="A11" s="3">
        <v>42767</v>
      </c>
      <c r="B11" s="4">
        <v>200</v>
      </c>
      <c r="C11" s="90" t="s">
        <v>57</v>
      </c>
      <c r="D11" s="65" t="s">
        <v>31</v>
      </c>
    </row>
    <row r="12" spans="1:4" x14ac:dyDescent="0.25">
      <c r="A12" s="3">
        <v>42777</v>
      </c>
      <c r="B12" s="4">
        <v>100</v>
      </c>
      <c r="C12" s="90" t="s">
        <v>58</v>
      </c>
      <c r="D12" s="65" t="s">
        <v>31</v>
      </c>
    </row>
    <row r="13" spans="1:4" x14ac:dyDescent="0.25">
      <c r="A13" s="3">
        <v>42779</v>
      </c>
      <c r="B13" s="4">
        <v>5000</v>
      </c>
      <c r="C13" s="90" t="s">
        <v>59</v>
      </c>
      <c r="D13" s="65" t="s">
        <v>31</v>
      </c>
    </row>
    <row r="14" spans="1:4" x14ac:dyDescent="0.25">
      <c r="A14" s="3">
        <v>42782</v>
      </c>
      <c r="B14" s="4">
        <v>10</v>
      </c>
      <c r="C14" s="90" t="s">
        <v>60</v>
      </c>
      <c r="D14" s="65" t="s">
        <v>31</v>
      </c>
    </row>
    <row r="15" spans="1:4" x14ac:dyDescent="0.25">
      <c r="A15" s="136" t="s">
        <v>46</v>
      </c>
      <c r="B15" s="136"/>
      <c r="C15" s="136"/>
      <c r="D15" s="136"/>
    </row>
    <row r="16" spans="1:4" x14ac:dyDescent="0.25">
      <c r="A16" s="3">
        <v>42773</v>
      </c>
      <c r="B16" s="4">
        <v>31050</v>
      </c>
      <c r="C16" s="137" t="s">
        <v>43</v>
      </c>
      <c r="D16" s="138"/>
    </row>
    <row r="17" spans="1:4" x14ac:dyDescent="0.25">
      <c r="A17" s="11" t="s">
        <v>2</v>
      </c>
      <c r="B17" s="31">
        <f>SUM(B11:B16)</f>
        <v>36360</v>
      </c>
      <c r="C17" s="31"/>
      <c r="D17" s="32"/>
    </row>
  </sheetData>
  <sheetProtection password="C6E7" sheet="1" formatCells="0" formatColumns="0" formatRows="0" insertColumns="0" insertRows="0" insertHyperlinks="0" deleteColumns="0" deleteRows="0" sort="0" autoFilter="0" pivotTables="0"/>
  <mergeCells count="8">
    <mergeCell ref="B1:D1"/>
    <mergeCell ref="A10:D10"/>
    <mergeCell ref="A15:D15"/>
    <mergeCell ref="C16:D16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Отчет</vt:lpstr>
      <vt:lpstr>Расходы</vt:lpstr>
      <vt:lpstr>CloudPayments</vt:lpstr>
      <vt:lpstr>Chronopay</vt:lpstr>
      <vt:lpstr>PayPal</vt:lpstr>
      <vt:lpstr>Yandex</vt:lpstr>
      <vt:lpstr>Qiwi</vt:lpstr>
      <vt:lpstr>Смс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2017-03-12T18:18:08Z</dcterms:created>
  <dcterms:modified xsi:type="dcterms:W3CDTF">2017-03-12T18:18:08Z</dcterms:modified>
</cp:coreProperties>
</file>