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entina\Desktop\"/>
    </mc:Choice>
  </mc:AlternateContent>
  <bookViews>
    <workbookView xWindow="0" yWindow="0" windowWidth="10200" windowHeight="8100" tabRatio="649"/>
  </bookViews>
  <sheets>
    <sheet name="Отчет" sheetId="1" r:id="rId1"/>
    <sheet name="Расходы" sheetId="4" r:id="rId2"/>
    <sheet name="CloudPayments" sheetId="13" r:id="rId3"/>
    <sheet name="Chronopay" sheetId="2" r:id="rId4"/>
    <sheet name="PayPal" sheetId="6" r:id="rId5"/>
    <sheet name="Yandex" sheetId="8" r:id="rId6"/>
    <sheet name="Qiwi" sheetId="10" r:id="rId7"/>
    <sheet name="Смс" sheetId="11" r:id="rId8"/>
    <sheet name="ПСБ" sheetId="3" r:id="rId9"/>
    <sheet name="СБ" sheetId="5" r:id="rId10"/>
  </sheets>
  <calcPr calcId="171027"/>
</workbook>
</file>

<file path=xl/calcChain.xml><?xml version="1.0" encoding="utf-8"?>
<calcChain xmlns="http://schemas.openxmlformats.org/spreadsheetml/2006/main">
  <c r="B111" i="5" l="1"/>
  <c r="C25" i="1"/>
  <c r="C24" i="1"/>
  <c r="C23" i="1"/>
  <c r="B69" i="4"/>
  <c r="C27" i="1" s="1"/>
  <c r="C60" i="11"/>
  <c r="D13" i="6"/>
  <c r="C14" i="8"/>
  <c r="C15" i="8" s="1"/>
  <c r="C15" i="1" s="1"/>
  <c r="B94" i="13"/>
  <c r="B27" i="2"/>
  <c r="B28" i="2" s="1"/>
  <c r="C12" i="1" s="1"/>
  <c r="C11" i="1" s="1"/>
  <c r="B19" i="3"/>
  <c r="C18" i="1"/>
  <c r="C26" i="1"/>
  <c r="C22" i="1"/>
  <c r="C21" i="1" s="1"/>
  <c r="B95" i="13"/>
  <c r="C13" i="1"/>
  <c r="C14" i="1"/>
  <c r="C17" i="1"/>
  <c r="C13" i="10"/>
  <c r="C14" i="10" s="1"/>
  <c r="C16" i="1" s="1"/>
  <c r="C19" i="1"/>
  <c r="C29" i="1" l="1"/>
  <c r="B70" i="4"/>
</calcChain>
</file>

<file path=xl/sharedStrings.xml><?xml version="1.0" encoding="utf-8"?>
<sst xmlns="http://schemas.openxmlformats.org/spreadsheetml/2006/main" count="727" uniqueCount="376">
  <si>
    <t>Дата</t>
  </si>
  <si>
    <t>Благотворитель</t>
  </si>
  <si>
    <t>Итого</t>
  </si>
  <si>
    <t>Отчет о полученных пожертвованиях</t>
  </si>
  <si>
    <t>Программа "Поддержка приютов"</t>
  </si>
  <si>
    <t>Дата платежа</t>
  </si>
  <si>
    <t>Назначение платежа</t>
  </si>
  <si>
    <t>Сумма, руб.</t>
  </si>
  <si>
    <t>Программа "Лечение"</t>
  </si>
  <si>
    <t>Программа "Стерилизация"</t>
  </si>
  <si>
    <t xml:space="preserve">Пожертвования на сайте www.rayfund.ru </t>
  </si>
  <si>
    <t>Поступления на расчетный счет Фонда</t>
  </si>
  <si>
    <t>Детализация произведенных расходов</t>
  </si>
  <si>
    <t xml:space="preserve">Через платежную систему Chronopay на сайте www.rayfund.ru </t>
  </si>
  <si>
    <t>На расчетный счет Фонда в ПАО "Промсвязьбанк"</t>
  </si>
  <si>
    <t>Административно-хозяйственные расходы</t>
  </si>
  <si>
    <t>Дата перечисления</t>
  </si>
  <si>
    <t>и произведенных расходах</t>
  </si>
  <si>
    <t>через платёжную систему Chronopay</t>
  </si>
  <si>
    <t>в ПАО "Промсвязьбанк"</t>
  </si>
  <si>
    <t>Благотворительный фонд</t>
  </si>
  <si>
    <t>помощи бездомным животным "РЭЙ"</t>
  </si>
  <si>
    <t>Зачислено на р/сч за вычетом комиссии оператора (3%)</t>
  </si>
  <si>
    <t>в ПАО "Сбербанк"</t>
  </si>
  <si>
    <t>Пожертвования через платёжную систему PayPal</t>
  </si>
  <si>
    <t>Дата зачисления на р/сч</t>
  </si>
  <si>
    <t>На расчетный счет Фонда в ПАО "Сбербанк"</t>
  </si>
  <si>
    <t>Через платежную систему PayPal</t>
  </si>
  <si>
    <t>Сумма, валюта</t>
  </si>
  <si>
    <t>Пожертвования через платёжную систему Yandex.Money</t>
  </si>
  <si>
    <t>Через платежную систему Yandex.Money</t>
  </si>
  <si>
    <t>Благотворительное пожертвование</t>
  </si>
  <si>
    <t>Пожертвования через платёжную систему QIWI</t>
  </si>
  <si>
    <t>Через платежную систему Qiwi</t>
  </si>
  <si>
    <t>Зачислено на р/сч за вычетом комиссии оператора (5%)</t>
  </si>
  <si>
    <t>Зачислено на р/сч за вычетом комиссии оператора</t>
  </si>
  <si>
    <t>Благотворитель (последние 4 цифры номера телефона)</t>
  </si>
  <si>
    <t>в т.ч. долгосрочные проекты</t>
  </si>
  <si>
    <t xml:space="preserve">Программа "Мероприятия и работа с общественностью" </t>
  </si>
  <si>
    <t xml:space="preserve">Программа"Мероприятия и работа с общественностью" </t>
  </si>
  <si>
    <t>Программа "Универсальное мобильное приложение для помощи бездомным животным и животным из приютов", 
реализуемая на средства, полученные из бюджета г. Москвы (субсидия)</t>
  </si>
  <si>
    <t>Программа "Универсальное мобильное приложение для помощи бездомным животным и животным из приютов", реализуемая на средства, полученные из бюджета г. Москвы (субсидия)</t>
  </si>
  <si>
    <t>Назначение</t>
  </si>
  <si>
    <t>Пожертвования через СМС на короткий номер 3434</t>
  </si>
  <si>
    <t>Через СМС на короткий номер 3434</t>
  </si>
  <si>
    <t>Зачислено на р/сч за вычетом комиссии оператора (2,8%)</t>
  </si>
  <si>
    <t>Пожертвование на уставную деятельность</t>
  </si>
  <si>
    <t>через платёжную систему CloudPayments</t>
  </si>
  <si>
    <t>Зачислено на р/сч за вычетом комиссии оператора (2,9%)</t>
  </si>
  <si>
    <t xml:space="preserve">Через платежную систему CloudPayments на сайте www.rayfund.ru </t>
  </si>
  <si>
    <t>Благотворительные пожертвования от физ. лиц</t>
  </si>
  <si>
    <t>Прочие поступления и благотворительные пожертвования</t>
  </si>
  <si>
    <t>Сумма, руб. 
(за вычетом комиссии)</t>
  </si>
  <si>
    <t>Благотворительное пожертвование на лечение кошки Эльзы</t>
  </si>
  <si>
    <t>Оплата за вет. услуги - стерилизацию 1 кошки в вет. клинике "Аист-Вет" Одинцово</t>
  </si>
  <si>
    <t>MOMENTUM R</t>
  </si>
  <si>
    <t>T.KONSTANTINOVA</t>
  </si>
  <si>
    <t>VITALIY BALAKHONOV</t>
  </si>
  <si>
    <t>MARK KUZNETSOV</t>
  </si>
  <si>
    <t>ANNA PAVLOVSKAYA</t>
  </si>
  <si>
    <t>ANNA MARISYUK</t>
  </si>
  <si>
    <t>TATYANA SPITSYNA</t>
  </si>
  <si>
    <t>PETUKH VALENTINA</t>
  </si>
  <si>
    <t>ALEXANDRA GROMOVA</t>
  </si>
  <si>
    <t>NATALIA GUKASYAN</t>
  </si>
  <si>
    <t>IULIIA DUMCHEVA</t>
  </si>
  <si>
    <t>KRISTINA SAMOHVALOVA</t>
  </si>
  <si>
    <t>OKSANA VASILEVSKAYA</t>
  </si>
  <si>
    <t>KSENIYA SEREDKINA</t>
  </si>
  <si>
    <t>EKATERINA NEGRILO</t>
  </si>
  <si>
    <t>IRINA KRASYUKOVA</t>
  </si>
  <si>
    <t>ANNA KOTOVA</t>
  </si>
  <si>
    <t>ELENA ABROSIMOVA</t>
  </si>
  <si>
    <t>SHPILEVSKYA ELENA</t>
  </si>
  <si>
    <t>MARINA PETUKHOVA</t>
  </si>
  <si>
    <t>SVETLANA LEBEDEVA</t>
  </si>
  <si>
    <t>TATYANA VOKHMYANINA</t>
  </si>
  <si>
    <t>NIKISHINA TATIANA</t>
  </si>
  <si>
    <t>EVGENIYA VOLNOVA</t>
  </si>
  <si>
    <t>TATIANA SHAMARDINA</t>
  </si>
  <si>
    <t>DARYA KAMENEVA</t>
  </si>
  <si>
    <t>ALENA SINICHKINA</t>
  </si>
  <si>
    <t>SVITLANA ZHELTOVA</t>
  </si>
  <si>
    <t>SVETLANA AVALIANI</t>
  </si>
  <si>
    <t>DUBIKOVA ELENA</t>
  </si>
  <si>
    <t>EKATERINA ANTONYUK</t>
  </si>
  <si>
    <t>ELENA DAVYDOVA</t>
  </si>
  <si>
    <t>IRINA GROMOVA</t>
  </si>
  <si>
    <t>SVETLANA LOGASHKINA</t>
  </si>
  <si>
    <t>ALEKSANDRA SOKOLOVA</t>
  </si>
  <si>
    <t>ANNA ROMANOVA</t>
  </si>
  <si>
    <t>MARIYA MAKEEVA</t>
  </si>
  <si>
    <t>NATALIA CHUBYKINA</t>
  </si>
  <si>
    <t>MARIYA BEVZA</t>
  </si>
  <si>
    <t>KONSTANTIN LARIONOV</t>
  </si>
  <si>
    <t>Артем</t>
  </si>
  <si>
    <t>3399</t>
  </si>
  <si>
    <t>3606</t>
  </si>
  <si>
    <t>9902</t>
  </si>
  <si>
    <t>7348</t>
  </si>
  <si>
    <t>9134</t>
  </si>
  <si>
    <t>4274</t>
  </si>
  <si>
    <t>2259</t>
  </si>
  <si>
    <t>9798</t>
  </si>
  <si>
    <t>4253</t>
  </si>
  <si>
    <t>0138</t>
  </si>
  <si>
    <t>1357</t>
  </si>
  <si>
    <t>9410</t>
  </si>
  <si>
    <t>3001</t>
  </si>
  <si>
    <t>0514</t>
  </si>
  <si>
    <t>2035</t>
  </si>
  <si>
    <t>1128</t>
  </si>
  <si>
    <t>9577</t>
  </si>
  <si>
    <t>4344</t>
  </si>
  <si>
    <t>5575</t>
  </si>
  <si>
    <t>6186</t>
  </si>
  <si>
    <t>8616</t>
  </si>
  <si>
    <t>2734</t>
  </si>
  <si>
    <t>0772</t>
  </si>
  <si>
    <t>2161</t>
  </si>
  <si>
    <t>7209</t>
  </si>
  <si>
    <t>6654</t>
  </si>
  <si>
    <t>6587</t>
  </si>
  <si>
    <t>0868</t>
  </si>
  <si>
    <t>6218</t>
  </si>
  <si>
    <t>3515</t>
  </si>
  <si>
    <t>6882</t>
  </si>
  <si>
    <t>3778</t>
  </si>
  <si>
    <t>2993</t>
  </si>
  <si>
    <t>9879</t>
  </si>
  <si>
    <t>Оплата за лекарственные препараты для кота Вениамина</t>
  </si>
  <si>
    <t>Остаток средств на 01.06.2017</t>
  </si>
  <si>
    <t>Общая сумма пожертвований за июнь 2017г.</t>
  </si>
  <si>
    <t>Произведенные расходы за июнь 2017г.</t>
  </si>
  <si>
    <t>Остаток средств на 30.06.2017</t>
  </si>
  <si>
    <t>за июнь 2017 года</t>
  </si>
  <si>
    <t xml:space="preserve"> за июнь 2017 года</t>
  </si>
  <si>
    <t>Рогожникова Тамара Олеговна</t>
  </si>
  <si>
    <t>Голубева Юлия Евгеньевна</t>
  </si>
  <si>
    <t>Андрющенко Дмитрий Владимирович</t>
  </si>
  <si>
    <t>Сдача наличных в банк (благотворительные пожертвования, собранные в ящик для сбора пожертвований, установленный в автосервисе "БД-Сервис")</t>
  </si>
  <si>
    <t>Сдача наличных в банк (благотворительные пожертвования, собранные на Первом московском фестивале для собак и их владельцев "Собаки в городе")</t>
  </si>
  <si>
    <t>Думчева Юлия Игоревна</t>
  </si>
  <si>
    <t>Чебоксарова Елена Владимировна</t>
  </si>
  <si>
    <t>Оплата за изготовление обучающих книг</t>
  </si>
  <si>
    <t xml:space="preserve">Оплата за вывоз и утилизацию ТБО </t>
  </si>
  <si>
    <t>Оплата за канцелярские и бытовые товары</t>
  </si>
  <si>
    <t>Оплата за услуги связи за июнь 2017</t>
  </si>
  <si>
    <t>Оплата за нанесение логотипа на сувенирную продукцию</t>
  </si>
  <si>
    <t>Оплата за дезинфекцию площадей</t>
  </si>
  <si>
    <t>Оплата за право использования программы для ЭВМ "Отчет.ру"</t>
  </si>
  <si>
    <t>Оплата за выезд вет. врача и осмотр животных с целью допуска на фестиваль "Собаки в городе"</t>
  </si>
  <si>
    <t>Оплата труда АУП (координирование и развитие Фонда, 2 человека) за июнь 2017</t>
  </si>
  <si>
    <t>Оплата труда (менеджер проекта, 1 человек) за июнь 2017</t>
  </si>
  <si>
    <t>Оплата труда (координатор программы, 1 человек) за июнь 2017</t>
  </si>
  <si>
    <t>Оплата за вет. услуги - лечение собаки Фокси в вет. клинике "Биоконтроль"</t>
  </si>
  <si>
    <t>Оплата за вет. услуги - лечение собаки Джесси в вет. клинике "Биоконтроль"</t>
  </si>
  <si>
    <t>Оплата за вет. услуги - стерилизацию 1 собаки и 1 кошки в вет. клинике "Алисавет"</t>
  </si>
  <si>
    <t>Оплата за расходные материалы для принтера</t>
  </si>
  <si>
    <t>Оплата за вет. услуги - кастрацию 1 кобеля в вет. клинике "Идеал"</t>
  </si>
  <si>
    <t>Оплата за корм для кошек и наполнитель для кошачьих туалетов для мини-приюта в г. Чехове</t>
  </si>
  <si>
    <t>Оплата за ветеринарные препараты для кошек для мини-приюта в г. Чехове</t>
  </si>
  <si>
    <t>ALLA MOROZOVA</t>
  </si>
  <si>
    <t>ELIZAVETA SILOVA</t>
  </si>
  <si>
    <t>KOZLOVSKAYA KSENIYA</t>
  </si>
  <si>
    <t>OLEG RYBIN</t>
  </si>
  <si>
    <t>E.PONOMAREVA</t>
  </si>
  <si>
    <t>ANDREY</t>
  </si>
  <si>
    <t>MAKSIM MALININ</t>
  </si>
  <si>
    <t>TATYANA CHIKVAIDZE</t>
  </si>
  <si>
    <t>Благотворительное пожертвование на лечение собаки Эллин</t>
  </si>
  <si>
    <t>ANNA ZAKHAROVA</t>
  </si>
  <si>
    <t>TATIANA OLEYNIK</t>
  </si>
  <si>
    <t>GARIK DAVTYAN</t>
  </si>
  <si>
    <t>TATYANA GOLOVINA</t>
  </si>
  <si>
    <t>VALENTINA NAZARENKO</t>
  </si>
  <si>
    <t>ELENA SHATKOVSKAIA</t>
  </si>
  <si>
    <t>YULIYA NOVOZHILOVA</t>
  </si>
  <si>
    <t>MARIA GUSAROVA</t>
  </si>
  <si>
    <t>ELENA ODINOKOVA</t>
  </si>
  <si>
    <t>V. ZAIMENTCEVA</t>
  </si>
  <si>
    <t>OLGA KOVALENKO</t>
  </si>
  <si>
    <t>ANNA KOVALENKO</t>
  </si>
  <si>
    <t>OLGA BASHIROVA</t>
  </si>
  <si>
    <t>VICTORIA DOLLEN</t>
  </si>
  <si>
    <t>DARIA ZAKHAROVA</t>
  </si>
  <si>
    <t>OLGA POLOZOVA</t>
  </si>
  <si>
    <t>ARTEM BOLOGOV</t>
  </si>
  <si>
    <t>MOSKALENKO YULIA</t>
  </si>
  <si>
    <t>Благотворительное пожертвование в Фонд РЭЙ</t>
  </si>
  <si>
    <t>TATIANA PETROVA</t>
  </si>
  <si>
    <t>YULIA RYABYKINA</t>
  </si>
  <si>
    <t>DARIA CHURILOVA</t>
  </si>
  <si>
    <t>VIKTORIIA MOREVA</t>
  </si>
  <si>
    <t>OLGA TRAFIMCHIK</t>
  </si>
  <si>
    <t>NATALYA SHAVARINA</t>
  </si>
  <si>
    <t>VIKTORIYA BOCHAROVA</t>
  </si>
  <si>
    <t>YULIA BESPALOVA</t>
  </si>
  <si>
    <t>ALEXANDER BARABANOV</t>
  </si>
  <si>
    <t>ANNA SHIPULINA</t>
  </si>
  <si>
    <t>TATIANA FEDOTOVA</t>
  </si>
  <si>
    <t>ALINA MALKOVSKAYA</t>
  </si>
  <si>
    <t>OLGA NEDOSEKINA</t>
  </si>
  <si>
    <t>ANNA KAZAKOVA</t>
  </si>
  <si>
    <t>OLGA KARPOVA</t>
  </si>
  <si>
    <t>MARINA GORBATOVA</t>
  </si>
  <si>
    <t>ELIZAVETA VORONKOVA</t>
  </si>
  <si>
    <t>MIKHAIL SOMOV</t>
  </si>
  <si>
    <t>VALENTINA TIUNOVA</t>
  </si>
  <si>
    <t>RAVILYA IZMAYLOVA</t>
  </si>
  <si>
    <t>MARGARITA DUMOVA</t>
  </si>
  <si>
    <t>ELINA SHUKUROVA</t>
  </si>
  <si>
    <t>VALERIIA MIKHAILOVA</t>
  </si>
  <si>
    <t>SVETLANA SAVELYEVA</t>
  </si>
  <si>
    <t>ANASTASIIA SEMENOVA</t>
  </si>
  <si>
    <t>OLESYA MASLENNIKOVA</t>
  </si>
  <si>
    <t>VALERIYA MIKHAYLOVA</t>
  </si>
  <si>
    <t>NATALIA POZDEEVA</t>
  </si>
  <si>
    <t>SERGEY MIKHAYLOV</t>
  </si>
  <si>
    <t>VADIM IVANOV</t>
  </si>
  <si>
    <t>TATYANA BORODINA</t>
  </si>
  <si>
    <t>Трафимчик Ольга</t>
  </si>
  <si>
    <t>300,00 RUB</t>
  </si>
  <si>
    <t>500,00 RUB</t>
  </si>
  <si>
    <t>Левина Евгения</t>
  </si>
  <si>
    <t>Чернова Елена</t>
  </si>
  <si>
    <t>Kryukova Anna</t>
  </si>
  <si>
    <t>Благотворительное пожертвование для собаки Эллин</t>
  </si>
  <si>
    <t>Alexey</t>
  </si>
  <si>
    <t>Лиса</t>
  </si>
  <si>
    <t>Леонид Фельдман</t>
  </si>
  <si>
    <t>Valeria Oding</t>
  </si>
  <si>
    <t>1416</t>
  </si>
  <si>
    <t>7902</t>
  </si>
  <si>
    <t>9083</t>
  </si>
  <si>
    <t>0135</t>
  </si>
  <si>
    <t>0302</t>
  </si>
  <si>
    <t>Оплата за канцтовары</t>
  </si>
  <si>
    <t>Оплата за строительные материалы</t>
  </si>
  <si>
    <t>Оплата за стеллажи</t>
  </si>
  <si>
    <t>Оплата за оказание информационных услуг за май 2017</t>
  </si>
  <si>
    <t>Оплата за оказание информационных услуг за июнь 2017</t>
  </si>
  <si>
    <t>Оплата поставщику услуг за разработку мобильного приложения</t>
  </si>
  <si>
    <t>Перечисление налогов и взносов от ФОТ за июнь 2017</t>
  </si>
  <si>
    <t>Оплата за изготовление бланков</t>
  </si>
  <si>
    <t>Комиссия банков</t>
  </si>
  <si>
    <t>Оплата за вет. услуги - стерилизацию 1 собаки в вет. клинике "Алисавет"</t>
  </si>
  <si>
    <t>Оплата за вет. услуги - стерилизацию 1 кошки в вет. клинике "Фауна"</t>
  </si>
  <si>
    <t>Оплата за вет. услуги - стерилизацию 1 собаки в вет. клинике "Аист-Вет" Одинцово</t>
  </si>
  <si>
    <t>Оплата за вет. услуги - стерилизацию 1 кошки в вет. клинике "Аист-Вет" Строгино</t>
  </si>
  <si>
    <t>07.06.2017</t>
  </si>
  <si>
    <t>08.06.2017</t>
  </si>
  <si>
    <t>13.06.2017</t>
  </si>
  <si>
    <t>16.06.2017</t>
  </si>
  <si>
    <t>Оплата за вет. услуги - лечение собаки Джефф в вет. клинике "Биоконтроль"</t>
  </si>
  <si>
    <t>Оплата за вет. услуги - лечение собаки Нитры в вет. клинике "Биоконтроль"</t>
  </si>
  <si>
    <t>Оплата за вет. услуги - лечение кошки Маси в вет. клинике "Биоконтроль"</t>
  </si>
  <si>
    <t>Оплата за вет. услуги - лечение собаки Бари в вет. клинике "Биоконтроль"</t>
  </si>
  <si>
    <t>Оплата за вет. услуги - лечение собаки Ластолапки в вет. клинике "Биоконтроль"</t>
  </si>
  <si>
    <t>Оплата за вет. услуги - лечение кота Вениамина в вет. центре "Комондор"</t>
  </si>
  <si>
    <t>Оплата за вет. услуги - лечение кота Макса в вет. центре "Комондор"</t>
  </si>
  <si>
    <t>Оплата за вет. услуги - лечение собаки Лайзы в вет. центре "Комондор"</t>
  </si>
  <si>
    <t>Оплата за вет. услуги - лечение собаки Марфы в вет. клинике "Биоконтроль"</t>
  </si>
  <si>
    <t>Оплата за вет. услуги - лечение собаки Ваймса в вет. центре "Комондор"</t>
  </si>
  <si>
    <t>06.06.2017</t>
  </si>
  <si>
    <t>9533</t>
  </si>
  <si>
    <t>6730</t>
  </si>
  <si>
    <t>2869</t>
  </si>
  <si>
    <t>01.06.2017</t>
  </si>
  <si>
    <t xml:space="preserve">Гержан Елена </t>
  </si>
  <si>
    <t xml:space="preserve">Шаркова Ольга </t>
  </si>
  <si>
    <t>02.06.2017</t>
  </si>
  <si>
    <t xml:space="preserve">Сметанина Инга </t>
  </si>
  <si>
    <t xml:space="preserve">Высоцкий Александр </t>
  </si>
  <si>
    <t xml:space="preserve">Савельева Анна </t>
  </si>
  <si>
    <t xml:space="preserve">Федякова Екатерина </t>
  </si>
  <si>
    <t>Анонимно</t>
  </si>
  <si>
    <t>05.06.2017</t>
  </si>
  <si>
    <t>Валеева Елена Георгиевна</t>
  </si>
  <si>
    <t xml:space="preserve">Богданова Анна </t>
  </si>
  <si>
    <t xml:space="preserve">Давтян Джемма </t>
  </si>
  <si>
    <t xml:space="preserve">Ушакова Мария </t>
  </si>
  <si>
    <t xml:space="preserve">Дагаева Ксения </t>
  </si>
  <si>
    <t xml:space="preserve">Рыжкова Наталья </t>
  </si>
  <si>
    <t xml:space="preserve">Дружинина Ирина </t>
  </si>
  <si>
    <t xml:space="preserve">Солнцева Елена </t>
  </si>
  <si>
    <t xml:space="preserve">Моисеева Инга </t>
  </si>
  <si>
    <t xml:space="preserve"> Пыленок Кристина </t>
  </si>
  <si>
    <t>09.06.2017</t>
  </si>
  <si>
    <t>Екатерина Екатерина</t>
  </si>
  <si>
    <t>Талалаева Нина Александровна</t>
  </si>
  <si>
    <t>Смирнова Екатерина Валерьевна</t>
  </si>
  <si>
    <t>Суетинов Женя</t>
  </si>
  <si>
    <t>Симченкова Ирина Михайловна</t>
  </si>
  <si>
    <t>Шаповалова Елена</t>
  </si>
  <si>
    <t>14.06.2017</t>
  </si>
  <si>
    <t xml:space="preserve">Кирсанова Анастасия </t>
  </si>
  <si>
    <t>15.06.2017</t>
  </si>
  <si>
    <t xml:space="preserve">Старых Ольга </t>
  </si>
  <si>
    <t xml:space="preserve">Шикер Анна </t>
  </si>
  <si>
    <t xml:space="preserve">Лядова Наталья </t>
  </si>
  <si>
    <t xml:space="preserve">Морозова Алла </t>
  </si>
  <si>
    <t xml:space="preserve">Немкова Анастасия </t>
  </si>
  <si>
    <t>19.06.2017</t>
  </si>
  <si>
    <t>Цветкова Наталья Валерьевна</t>
  </si>
  <si>
    <t xml:space="preserve">Карпецкая Екатерина </t>
  </si>
  <si>
    <t>Фирсова Ирина</t>
  </si>
  <si>
    <t xml:space="preserve">Бурыка Александра </t>
  </si>
  <si>
    <t xml:space="preserve">Константинова Кристина Сергеевна </t>
  </si>
  <si>
    <t xml:space="preserve">Шульженко Станислав </t>
  </si>
  <si>
    <t>20.06.2017</t>
  </si>
  <si>
    <t xml:space="preserve">Майорова Анастасия </t>
  </si>
  <si>
    <t>Ширшова Вероника Сергеевна</t>
  </si>
  <si>
    <t>21.06.2017</t>
  </si>
  <si>
    <t>Маркова Мария</t>
  </si>
  <si>
    <t xml:space="preserve">Милосердова Марина </t>
  </si>
  <si>
    <t xml:space="preserve">Волкова Наталья </t>
  </si>
  <si>
    <t xml:space="preserve">Дунаева Анна </t>
  </si>
  <si>
    <t>Кургузова Ольга</t>
  </si>
  <si>
    <t xml:space="preserve">Сергеева Марина </t>
  </si>
  <si>
    <t xml:space="preserve">Чернышева Анна </t>
  </si>
  <si>
    <t>22.06.2017</t>
  </si>
  <si>
    <t>Черняева Лариса Леонидовна</t>
  </si>
  <si>
    <t xml:space="preserve">Ипатова Наталия </t>
  </si>
  <si>
    <t xml:space="preserve">Макарова Юлия </t>
  </si>
  <si>
    <t>23.06.2017</t>
  </si>
  <si>
    <t>Иванова Ольга Алексеевна</t>
  </si>
  <si>
    <t xml:space="preserve">Наделяева Татьяна </t>
  </si>
  <si>
    <t xml:space="preserve">Семенова Анна </t>
  </si>
  <si>
    <t>26.06.2017</t>
  </si>
  <si>
    <t xml:space="preserve">Ганжа Ирина </t>
  </si>
  <si>
    <t xml:space="preserve">Валеев Ренат </t>
  </si>
  <si>
    <t xml:space="preserve">Иванов Иван Иванович </t>
  </si>
  <si>
    <t xml:space="preserve">Рюмина Елизавета </t>
  </si>
  <si>
    <t>28.06.2017</t>
  </si>
  <si>
    <t xml:space="preserve">Тимофеева Вероника </t>
  </si>
  <si>
    <t>Мельник Мария Вячеславовна</t>
  </si>
  <si>
    <t>Сайкина Алла Юрьевна</t>
  </si>
  <si>
    <t>Мусатова Елена Евгеньевна</t>
  </si>
  <si>
    <t>29.06.2017</t>
  </si>
  <si>
    <t xml:space="preserve">Кравченко Юлия Раменское </t>
  </si>
  <si>
    <t>Волкова Алёна Валерьевна</t>
  </si>
  <si>
    <t>Вяжев Даниил Юрьевич</t>
  </si>
  <si>
    <t xml:space="preserve">Макарова Александра </t>
  </si>
  <si>
    <t xml:space="preserve">П Анна </t>
  </si>
  <si>
    <t>30.06.2017</t>
  </si>
  <si>
    <t xml:space="preserve">Фролова Ольга </t>
  </si>
  <si>
    <t xml:space="preserve">Кочетова Надежда </t>
  </si>
  <si>
    <t xml:space="preserve">Чикина Наталья </t>
  </si>
  <si>
    <t>Благотворительное пожертвование на лечение собаки Марфы</t>
  </si>
  <si>
    <t>Благотворительное пожертвование на лечение кота Макса</t>
  </si>
  <si>
    <t>Благотворительное пожертвование на лечение собаки Лайзы</t>
  </si>
  <si>
    <t>Благотворительное пожертвование на лечение собаки Фокси</t>
  </si>
  <si>
    <t>Благотворительное пожертвование на лечение собаки Бари</t>
  </si>
  <si>
    <t>Благотворительное пожертвование на лечение собаки Ластолапки</t>
  </si>
  <si>
    <t>Благотворительное пожертвование на лечение собаки Нитры</t>
  </si>
  <si>
    <t>Благотворительное пожертвование на лечение Фокси</t>
  </si>
  <si>
    <t>Благотворительное пожертвование на помощь бездомным животным</t>
  </si>
  <si>
    <t>Благотворительное пожертвование для помощи мини приюту в г. Чехове</t>
  </si>
  <si>
    <t xml:space="preserve">Благотворительные пожертвования, собранные на портале dobro.mail.ru в рамках проекта "Эффективная помощь бездомным собакам и кошкам" </t>
  </si>
  <si>
    <t>Сдача наличных в банк (благотворительные пожертвования, собранные в ящик для сбора пожертвований, установленный в вет. клинике "Биоконтроль")</t>
  </si>
  <si>
    <t>Сдача наличных в банк (благотворительные пожертвования, переданные в кассу Фонда)</t>
  </si>
  <si>
    <t>Сдача наличных в банк (благотворительные пожертвования, собранные в ящик для сбора пожертвований, установленный в вет. клинике "Идеал")</t>
  </si>
  <si>
    <t>Сдача наличных в банк (благотворительные пожертвования, собранные в ящик для сбора пожертвований, установленный в зоомагазине "Зоосити")</t>
  </si>
  <si>
    <t xml:space="preserve">Пожертвование от БФ "Нужна помощь" в рамках благотворительной программы "Нужна помощь" </t>
  </si>
  <si>
    <t>Сдача наличных в банк (благотворительные пожертвования, собранные в ящик для сбора пожертвований, установленный в вет. клинике "Фауна")</t>
  </si>
  <si>
    <t>Пожертвование от Фонда поддержки и развития филантропии "КАФ", собранные в рамках программы "Благо.ру"</t>
  </si>
  <si>
    <t>Сдача наличных в банк (благотворительные пожертвования, собранные в ящик для сбора пожертвований, установленный в вет. клинике "Аист-вет" в Одинцово)</t>
  </si>
  <si>
    <t>Сдача наличных в банк (благотворительные пожертвования, собранные в ящик для сбора пожертвований, установленный в вет. клинике "Вет-ОК")</t>
  </si>
  <si>
    <t>Сдача наличных в банк (благотворительные пожертвования, собранные в ящик для сбора пожертвований, установленный в студии красоты "Lusia")</t>
  </si>
  <si>
    <t>Оплата за рекламные услуги по продвижению фестиваля "Собаки в городе"</t>
  </si>
  <si>
    <t>Оплата за изготовление карт фестиваля "Собаки в городе"</t>
  </si>
  <si>
    <t>Оплата за аренду мебели и оборудования для проведения фестиваля "Собаки в городе"</t>
  </si>
  <si>
    <t>Оплата за баннеры для фестиваля "Собаки в городе"</t>
  </si>
  <si>
    <t>Оплата за конструкции для баннера и инф. доски, хозяйственные товары для проведения фестиваля "Собаки в городе"</t>
  </si>
  <si>
    <t>Оплата за вет. услуги - стерилизацию 1 кошки и кастрацию 2 котов в вет. клинике "КрасногорьеВет"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</si>
</sst>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#,##0.00&quot;р.&quot;"/>
  </numFmts>
  <fonts count="20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i/>
      <sz val="11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sz val="11"/>
      <name val="Calibri"/>
      <family val="2"/>
      <charset val="204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rgb="FF222222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4"/>
      <color rgb="FF2D4E77"/>
      <name val="Calibri"/>
      <family val="2"/>
      <charset val="204"/>
    </font>
    <font>
      <b/>
      <i/>
      <sz val="14"/>
      <color theme="3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Fill="0" applyProtection="0"/>
  </cellStyleXfs>
  <cellXfs count="172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14" fontId="0" fillId="0" borderId="1" xfId="0" applyNumberFormat="1" applyFill="1" applyBorder="1" applyAlignment="1" applyProtection="1">
      <alignment horizontal="center" vertical="center"/>
    </xf>
    <xf numFmtId="4" fontId="0" fillId="0" borderId="1" xfId="0" applyNumberFormat="1" applyFill="1" applyBorder="1" applyAlignment="1" applyProtection="1">
      <alignment horizontal="center" vertical="center" shrinkToFit="1"/>
    </xf>
    <xf numFmtId="4" fontId="8" fillId="0" borderId="0" xfId="0" applyNumberFormat="1" applyFont="1" applyFill="1" applyAlignment="1" applyProtection="1">
      <alignment horizontal="center" vertical="center"/>
    </xf>
    <xf numFmtId="0" fontId="8" fillId="0" borderId="0" xfId="0" applyFont="1" applyFill="1" applyProtection="1"/>
    <xf numFmtId="14" fontId="4" fillId="0" borderId="1" xfId="0" applyNumberFormat="1" applyFont="1" applyFill="1" applyBorder="1" applyAlignment="1" applyProtection="1">
      <alignment horizontal="center" vertical="center"/>
    </xf>
    <xf numFmtId="4" fontId="4" fillId="0" borderId="1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3" fillId="3" borderId="2" xfId="0" applyFont="1" applyFill="1" applyBorder="1" applyAlignment="1" applyProtection="1">
      <alignment horizontal="center" vertical="center"/>
    </xf>
    <xf numFmtId="4" fontId="2" fillId="3" borderId="3" xfId="0" applyNumberFormat="1" applyFont="1" applyFill="1" applyBorder="1" applyAlignment="1" applyProtection="1">
      <alignment horizontal="center" vertical="center"/>
    </xf>
    <xf numFmtId="0" fontId="6" fillId="3" borderId="4" xfId="0" applyFont="1" applyFill="1" applyBorder="1" applyProtection="1"/>
    <xf numFmtId="0" fontId="7" fillId="3" borderId="2" xfId="0" applyFont="1" applyFill="1" applyBorder="1" applyAlignment="1" applyProtection="1">
      <alignment vertical="center"/>
    </xf>
    <xf numFmtId="0" fontId="7" fillId="3" borderId="3" xfId="0" applyFont="1" applyFill="1" applyBorder="1" applyAlignment="1" applyProtection="1">
      <alignment vertical="center"/>
    </xf>
    <xf numFmtId="0" fontId="7" fillId="3" borderId="4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3" fillId="3" borderId="3" xfId="0" applyFont="1" applyFill="1" applyBorder="1" applyAlignment="1" applyProtection="1">
      <alignment vertical="center"/>
    </xf>
    <xf numFmtId="0" fontId="3" fillId="3" borderId="4" xfId="0" applyFont="1" applyFill="1" applyBorder="1" applyAlignment="1" applyProtection="1">
      <alignment vertical="center"/>
    </xf>
    <xf numFmtId="0" fontId="9" fillId="3" borderId="2" xfId="0" applyFont="1" applyFill="1" applyBorder="1" applyAlignment="1" applyProtection="1">
      <alignment vertical="center"/>
    </xf>
    <xf numFmtId="0" fontId="10" fillId="3" borderId="2" xfId="0" applyFont="1" applyFill="1" applyBorder="1" applyAlignment="1" applyProtection="1">
      <alignment vertical="center"/>
    </xf>
    <xf numFmtId="0" fontId="10" fillId="3" borderId="3" xfId="0" applyFont="1" applyFill="1" applyBorder="1" applyAlignment="1" applyProtection="1">
      <alignment vertical="center"/>
    </xf>
    <xf numFmtId="0" fontId="9" fillId="3" borderId="3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2" fillId="3" borderId="4" xfId="0" applyFont="1" applyFill="1" applyBorder="1" applyProtection="1"/>
    <xf numFmtId="0" fontId="5" fillId="3" borderId="2" xfId="0" applyFont="1" applyFill="1" applyBorder="1" applyAlignment="1" applyProtection="1">
      <alignment horizontal="center" vertical="center"/>
    </xf>
    <xf numFmtId="4" fontId="5" fillId="3" borderId="3" xfId="0" applyNumberFormat="1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4" fontId="3" fillId="3" borderId="3" xfId="0" applyNumberFormat="1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4" fontId="2" fillId="3" borderId="3" xfId="0" applyNumberFormat="1" applyFont="1" applyFill="1" applyBorder="1" applyAlignment="1" applyProtection="1">
      <alignment horizontal="center"/>
    </xf>
    <xf numFmtId="0" fontId="0" fillId="3" borderId="4" xfId="0" applyFill="1" applyBorder="1" applyProtection="1"/>
    <xf numFmtId="173" fontId="2" fillId="4" borderId="4" xfId="0" applyNumberFormat="1" applyFont="1" applyFill="1" applyBorder="1" applyAlignment="1" applyProtection="1">
      <alignment horizontal="center"/>
    </xf>
    <xf numFmtId="173" fontId="0" fillId="0" borderId="0" xfId="0" applyNumberFormat="1" applyFill="1" applyAlignment="1" applyProtection="1">
      <alignment horizontal="center"/>
    </xf>
    <xf numFmtId="173" fontId="5" fillId="4" borderId="4" xfId="0" applyNumberFormat="1" applyFont="1" applyFill="1" applyBorder="1" applyAlignment="1" applyProtection="1">
      <alignment horizontal="center" vertical="center"/>
    </xf>
    <xf numFmtId="173" fontId="9" fillId="3" borderId="4" xfId="0" applyNumberFormat="1" applyFont="1" applyFill="1" applyBorder="1" applyAlignment="1" applyProtection="1">
      <alignment horizontal="right" vertical="center"/>
    </xf>
    <xf numFmtId="173" fontId="9" fillId="0" borderId="0" xfId="0" applyNumberFormat="1" applyFont="1" applyFill="1" applyBorder="1" applyAlignment="1" applyProtection="1">
      <alignment horizontal="right" vertical="center"/>
    </xf>
    <xf numFmtId="173" fontId="5" fillId="4" borderId="4" xfId="0" applyNumberFormat="1" applyFont="1" applyFill="1" applyBorder="1" applyAlignment="1" applyProtection="1">
      <alignment horizontal="center"/>
    </xf>
    <xf numFmtId="173" fontId="10" fillId="3" borderId="4" xfId="0" applyNumberFormat="1" applyFont="1" applyFill="1" applyBorder="1" applyAlignment="1" applyProtection="1">
      <alignment vertical="center"/>
    </xf>
    <xf numFmtId="173" fontId="9" fillId="3" borderId="4" xfId="0" applyNumberFormat="1" applyFont="1" applyFill="1" applyBorder="1" applyAlignment="1" applyProtection="1">
      <alignment vertical="center"/>
    </xf>
    <xf numFmtId="0" fontId="13" fillId="0" borderId="0" xfId="0" applyFont="1" applyFill="1" applyAlignment="1" applyProtection="1">
      <alignment horizontal="center"/>
    </xf>
    <xf numFmtId="4" fontId="12" fillId="0" borderId="0" xfId="0" applyNumberFormat="1" applyFont="1" applyFill="1" applyAlignment="1" applyProtection="1">
      <alignment horizontal="center" vertical="center"/>
    </xf>
    <xf numFmtId="0" fontId="1" fillId="0" borderId="1" xfId="0" applyFont="1" applyFill="1" applyBorder="1" applyProtection="1"/>
    <xf numFmtId="14" fontId="0" fillId="0" borderId="5" xfId="0" applyNumberFormat="1" applyFill="1" applyBorder="1" applyAlignment="1" applyProtection="1">
      <alignment horizontal="center" vertical="center"/>
    </xf>
    <xf numFmtId="0" fontId="0" fillId="0" borderId="5" xfId="0" applyFill="1" applyBorder="1" applyProtection="1"/>
    <xf numFmtId="4" fontId="0" fillId="0" borderId="5" xfId="0" applyNumberForma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wrapText="1"/>
    </xf>
    <xf numFmtId="4" fontId="12" fillId="0" borderId="0" xfId="0" applyNumberFormat="1" applyFont="1" applyFill="1" applyProtection="1"/>
    <xf numFmtId="4" fontId="0" fillId="0" borderId="0" xfId="0" applyNumberFormat="1" applyFill="1" applyProtection="1"/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4" fontId="3" fillId="3" borderId="3" xfId="0" applyNumberFormat="1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 vertical="center"/>
    </xf>
    <xf numFmtId="4" fontId="1" fillId="0" borderId="6" xfId="0" applyNumberFormat="1" applyFont="1" applyFill="1" applyBorder="1" applyAlignment="1" applyProtection="1">
      <alignment horizontal="center"/>
    </xf>
    <xf numFmtId="0" fontId="0" fillId="0" borderId="6" xfId="0" applyFill="1" applyBorder="1" applyProtection="1"/>
    <xf numFmtId="0" fontId="2" fillId="3" borderId="3" xfId="0" applyFont="1" applyFill="1" applyBorder="1" applyProtection="1"/>
    <xf numFmtId="14" fontId="1" fillId="0" borderId="1" xfId="0" applyNumberFormat="1" applyFont="1" applyFill="1" applyBorder="1" applyAlignment="1" applyProtection="1">
      <alignment horizontal="center" vertical="center"/>
    </xf>
    <xf numFmtId="4" fontId="1" fillId="0" borderId="1" xfId="0" applyNumberFormat="1" applyFont="1" applyFill="1" applyBorder="1" applyAlignment="1" applyProtection="1">
      <alignment horizontal="center" vertical="center"/>
    </xf>
    <xf numFmtId="4" fontId="0" fillId="0" borderId="1" xfId="0" applyNumberForma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left" vertical="center" wrapText="1"/>
    </xf>
    <xf numFmtId="2" fontId="0" fillId="0" borderId="0" xfId="0" applyNumberFormat="1" applyFill="1" applyProtection="1"/>
    <xf numFmtId="4" fontId="4" fillId="3" borderId="3" xfId="0" applyNumberFormat="1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wrapText="1"/>
    </xf>
    <xf numFmtId="14" fontId="3" fillId="3" borderId="2" xfId="0" applyNumberFormat="1" applyFont="1" applyFill="1" applyBorder="1" applyAlignment="1" applyProtection="1">
      <alignment horizontal="left" vertical="center"/>
    </xf>
    <xf numFmtId="173" fontId="2" fillId="4" borderId="7" xfId="0" applyNumberFormat="1" applyFont="1" applyFill="1" applyBorder="1" applyAlignment="1" applyProtection="1">
      <alignment horizontal="center"/>
    </xf>
    <xf numFmtId="4" fontId="0" fillId="4" borderId="3" xfId="0" applyNumberFormat="1" applyFill="1" applyBorder="1" applyAlignment="1" applyProtection="1">
      <alignment horizontal="center" vertical="center"/>
    </xf>
    <xf numFmtId="0" fontId="9" fillId="4" borderId="2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center"/>
    </xf>
    <xf numFmtId="173" fontId="9" fillId="4" borderId="4" xfId="0" applyNumberFormat="1" applyFont="1" applyFill="1" applyBorder="1" applyAlignment="1" applyProtection="1">
      <alignment horizontal="right"/>
    </xf>
    <xf numFmtId="0" fontId="9" fillId="3" borderId="2" xfId="0" applyFont="1" applyFill="1" applyBorder="1" applyAlignment="1" applyProtection="1">
      <alignment horizontal="left" vertical="center"/>
    </xf>
    <xf numFmtId="0" fontId="9" fillId="3" borderId="3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/>
    </xf>
    <xf numFmtId="0" fontId="0" fillId="3" borderId="3" xfId="0" applyFill="1" applyBorder="1" applyProtection="1"/>
    <xf numFmtId="0" fontId="11" fillId="3" borderId="4" xfId="0" applyFont="1" applyFill="1" applyBorder="1" applyProtection="1"/>
    <xf numFmtId="49" fontId="1" fillId="0" borderId="5" xfId="0" applyNumberFormat="1" applyFont="1" applyFill="1" applyBorder="1" applyAlignment="1" applyProtection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4" fillId="0" borderId="0" xfId="0" applyFont="1" applyFill="1" applyProtection="1"/>
    <xf numFmtId="0" fontId="9" fillId="0" borderId="8" xfId="0" applyFont="1" applyFill="1" applyBorder="1" applyAlignment="1" applyProtection="1">
      <alignment vertical="center"/>
    </xf>
    <xf numFmtId="4" fontId="1" fillId="0" borderId="5" xfId="0" applyNumberFormat="1" applyFont="1" applyFill="1" applyBorder="1" applyAlignment="1" applyProtection="1">
      <alignment horizontal="left" vertical="center"/>
    </xf>
    <xf numFmtId="0" fontId="1" fillId="0" borderId="5" xfId="0" applyFont="1" applyFill="1" applyBorder="1" applyAlignment="1" applyProtection="1">
      <alignment horizontal="left"/>
    </xf>
    <xf numFmtId="16" fontId="0" fillId="0" borderId="0" xfId="0" applyNumberFormat="1" applyFill="1" applyProtection="1"/>
    <xf numFmtId="14" fontId="0" fillId="0" borderId="9" xfId="0" applyNumberFormat="1" applyFill="1" applyBorder="1" applyAlignment="1" applyProtection="1">
      <alignment horizontal="center" vertical="center"/>
    </xf>
    <xf numFmtId="4" fontId="0" fillId="0" borderId="9" xfId="0" applyNumberFormat="1" applyFill="1" applyBorder="1" applyAlignment="1" applyProtection="1">
      <alignment horizontal="center" vertical="center"/>
    </xf>
    <xf numFmtId="4" fontId="0" fillId="0" borderId="6" xfId="0" applyNumberFormat="1" applyFill="1" applyBorder="1" applyAlignment="1" applyProtection="1">
      <alignment horizontal="center" vertical="center"/>
    </xf>
    <xf numFmtId="0" fontId="1" fillId="0" borderId="6" xfId="0" applyFont="1" applyFill="1" applyBorder="1" applyProtection="1"/>
    <xf numFmtId="4" fontId="0" fillId="0" borderId="1" xfId="0" applyNumberFormat="1" applyBorder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</xf>
    <xf numFmtId="4" fontId="1" fillId="0" borderId="5" xfId="0" applyNumberFormat="1" applyFont="1" applyFill="1" applyBorder="1" applyAlignment="1" applyProtection="1">
      <alignment horizontal="left" vertical="center" wrapText="1"/>
    </xf>
    <xf numFmtId="0" fontId="0" fillId="0" borderId="0" xfId="0" applyFill="1" applyBorder="1" applyProtection="1"/>
    <xf numFmtId="4" fontId="1" fillId="0" borderId="6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Protection="1"/>
    <xf numFmtId="4" fontId="1" fillId="0" borderId="5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left" vertical="center" wrapText="1"/>
    </xf>
    <xf numFmtId="14" fontId="0" fillId="0" borderId="0" xfId="0" applyNumberFormat="1" applyFill="1" applyProtection="1"/>
    <xf numFmtId="4" fontId="1" fillId="2" borderId="10" xfId="0" applyNumberFormat="1" applyFont="1" applyFill="1" applyBorder="1" applyAlignment="1" applyProtection="1">
      <alignment horizontal="center" vertical="center" wrapText="1"/>
    </xf>
    <xf numFmtId="4" fontId="1" fillId="0" borderId="10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left" vertical="center" wrapText="1"/>
    </xf>
    <xf numFmtId="14" fontId="1" fillId="0" borderId="1" xfId="0" applyNumberFormat="1" applyFont="1" applyFill="1" applyBorder="1" applyAlignment="1" applyProtection="1">
      <alignment horizontal="left" vertical="center" wrapText="1"/>
    </xf>
    <xf numFmtId="14" fontId="1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/>
    <xf numFmtId="14" fontId="1" fillId="0" borderId="5" xfId="0" applyNumberFormat="1" applyFont="1" applyFill="1" applyBorder="1" applyAlignment="1" applyProtection="1">
      <alignment horizontal="center" vertical="center" wrapText="1"/>
    </xf>
    <xf numFmtId="14" fontId="1" fillId="2" borderId="5" xfId="0" applyNumberFormat="1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left" vertical="center" shrinkToFit="1"/>
    </xf>
    <xf numFmtId="0" fontId="2" fillId="3" borderId="4" xfId="0" applyFont="1" applyFill="1" applyBorder="1" applyAlignment="1" applyProtection="1">
      <alignment vertical="top" wrapText="1"/>
    </xf>
    <xf numFmtId="4" fontId="0" fillId="0" borderId="0" xfId="0" applyNumberFormat="1" applyFill="1" applyAlignment="1" applyProtection="1">
      <alignment vertical="top"/>
    </xf>
    <xf numFmtId="4" fontId="2" fillId="3" borderId="3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Protection="1"/>
    <xf numFmtId="2" fontId="1" fillId="0" borderId="0" xfId="0" applyNumberFormat="1" applyFont="1" applyFill="1" applyProtection="1"/>
    <xf numFmtId="4" fontId="0" fillId="0" borderId="0" xfId="0" applyNumberFormat="1" applyFill="1" applyAlignment="1" applyProtection="1">
      <alignment horizontal="center"/>
    </xf>
    <xf numFmtId="4" fontId="1" fillId="0" borderId="11" xfId="0" applyNumberFormat="1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/>
    </xf>
    <xf numFmtId="4" fontId="1" fillId="0" borderId="0" xfId="0" applyNumberFormat="1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/>
    </xf>
    <xf numFmtId="14" fontId="0" fillId="0" borderId="12" xfId="0" applyNumberFormat="1" applyFill="1" applyBorder="1" applyAlignment="1" applyProtection="1">
      <alignment horizontal="center" vertical="center"/>
    </xf>
    <xf numFmtId="49" fontId="1" fillId="0" borderId="12" xfId="0" applyNumberFormat="1" applyFont="1" applyFill="1" applyBorder="1" applyAlignment="1" applyProtection="1">
      <alignment horizontal="center" vertical="center"/>
    </xf>
    <xf numFmtId="4" fontId="0" fillId="0" borderId="12" xfId="0" applyNumberFormat="1" applyFill="1" applyBorder="1" applyAlignment="1" applyProtection="1">
      <alignment horizontal="center" vertical="center"/>
    </xf>
    <xf numFmtId="4" fontId="1" fillId="0" borderId="12" xfId="0" applyNumberFormat="1" applyFont="1" applyFill="1" applyBorder="1" applyAlignment="1" applyProtection="1">
      <alignment horizontal="left" vertical="center"/>
    </xf>
    <xf numFmtId="0" fontId="1" fillId="0" borderId="12" xfId="0" applyFont="1" applyFill="1" applyBorder="1" applyAlignment="1" applyProtection="1">
      <alignment horizontal="left"/>
    </xf>
    <xf numFmtId="0" fontId="15" fillId="0" borderId="1" xfId="0" applyFont="1" applyFill="1" applyBorder="1" applyProtection="1"/>
    <xf numFmtId="49" fontId="0" fillId="0" borderId="1" xfId="0" applyNumberFormat="1" applyBorder="1" applyAlignment="1">
      <alignment horizontal="center" vertical="center"/>
    </xf>
    <xf numFmtId="14" fontId="1" fillId="0" borderId="10" xfId="0" applyNumberFormat="1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center" wrapText="1"/>
    </xf>
    <xf numFmtId="4" fontId="16" fillId="2" borderId="1" xfId="0" applyNumberFormat="1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 applyProtection="1">
      <alignment horizontal="left" vertical="center" wrapText="1"/>
    </xf>
    <xf numFmtId="0" fontId="17" fillId="0" borderId="1" xfId="0" applyFont="1" applyBorder="1"/>
    <xf numFmtId="0" fontId="18" fillId="0" borderId="0" xfId="0" applyFont="1" applyFill="1" applyAlignment="1" applyProtection="1">
      <alignment horizontal="center"/>
    </xf>
    <xf numFmtId="0" fontId="2" fillId="4" borderId="2" xfId="0" applyFont="1" applyFill="1" applyBorder="1" applyAlignment="1" applyProtection="1">
      <alignment horizontal="left" vertical="center"/>
    </xf>
    <xf numFmtId="0" fontId="5" fillId="4" borderId="3" xfId="0" applyFont="1" applyFill="1" applyBorder="1" applyAlignment="1" applyProtection="1">
      <alignment horizontal="left" vertical="center"/>
    </xf>
    <xf numFmtId="0" fontId="13" fillId="0" borderId="0" xfId="0" applyFont="1" applyFill="1" applyAlignment="1" applyProtection="1">
      <alignment horizontal="center"/>
    </xf>
    <xf numFmtId="0" fontId="9" fillId="3" borderId="2" xfId="0" applyFont="1" applyFill="1" applyBorder="1" applyAlignment="1" applyProtection="1">
      <alignment horizontal="left" vertical="center"/>
    </xf>
    <xf numFmtId="0" fontId="9" fillId="3" borderId="3" xfId="0" applyFont="1" applyFill="1" applyBorder="1" applyAlignment="1" applyProtection="1">
      <alignment horizontal="left" vertical="center"/>
    </xf>
    <xf numFmtId="4" fontId="12" fillId="0" borderId="0" xfId="0" applyNumberFormat="1" applyFont="1" applyFill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left" vertical="center"/>
    </xf>
    <xf numFmtId="0" fontId="9" fillId="3" borderId="2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2" fillId="4" borderId="13" xfId="0" applyFont="1" applyFill="1" applyBorder="1" applyAlignment="1" applyProtection="1">
      <alignment horizontal="left" vertical="center"/>
    </xf>
    <xf numFmtId="0" fontId="2" fillId="4" borderId="14" xfId="0" applyFont="1" applyFill="1" applyBorder="1" applyAlignment="1" applyProtection="1">
      <alignment horizontal="left" vertical="center"/>
    </xf>
    <xf numFmtId="14" fontId="3" fillId="3" borderId="2" xfId="0" applyNumberFormat="1" applyFont="1" applyFill="1" applyBorder="1" applyAlignment="1" applyProtection="1">
      <alignment horizontal="left" vertical="center" wrapText="1"/>
    </xf>
    <xf numFmtId="14" fontId="3" fillId="3" borderId="3" xfId="0" applyNumberFormat="1" applyFont="1" applyFill="1" applyBorder="1" applyAlignment="1" applyProtection="1">
      <alignment horizontal="left" vertical="center" wrapText="1"/>
    </xf>
    <xf numFmtId="14" fontId="3" fillId="3" borderId="4" xfId="0" applyNumberFormat="1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19" fillId="0" borderId="0" xfId="0" applyFont="1" applyFill="1" applyAlignment="1" applyProtection="1">
      <alignment horizontal="center"/>
    </xf>
    <xf numFmtId="0" fontId="12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/>
    </xf>
    <xf numFmtId="0" fontId="3" fillId="3" borderId="2" xfId="0" applyFont="1" applyFill="1" applyBorder="1" applyAlignment="1" applyProtection="1">
      <alignment horizontal="left" wrapText="1"/>
    </xf>
    <xf numFmtId="0" fontId="3" fillId="3" borderId="3" xfId="0" applyFont="1" applyFill="1" applyBorder="1" applyAlignment="1" applyProtection="1">
      <alignment horizontal="left" wrapText="1"/>
    </xf>
    <xf numFmtId="14" fontId="0" fillId="0" borderId="2" xfId="0" applyNumberFormat="1" applyFill="1" applyBorder="1" applyAlignment="1" applyProtection="1">
      <alignment horizontal="center" vertical="center"/>
    </xf>
    <xf numFmtId="14" fontId="0" fillId="0" borderId="4" xfId="0" applyNumberFormat="1" applyFill="1" applyBorder="1" applyAlignment="1" applyProtection="1">
      <alignment horizontal="center" vertical="center"/>
    </xf>
    <xf numFmtId="14" fontId="0" fillId="0" borderId="13" xfId="0" applyNumberFormat="1" applyFill="1" applyBorder="1" applyAlignment="1" applyProtection="1">
      <alignment horizontal="center" vertical="center"/>
    </xf>
    <xf numFmtId="14" fontId="0" fillId="0" borderId="7" xfId="0" applyNumberForma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left" vertical="top" wrapText="1"/>
    </xf>
    <xf numFmtId="0" fontId="3" fillId="3" borderId="3" xfId="0" applyFont="1" applyFill="1" applyBorder="1" applyAlignment="1" applyProtection="1">
      <alignment horizontal="left" vertical="top" wrapText="1"/>
    </xf>
    <xf numFmtId="4" fontId="1" fillId="0" borderId="2" xfId="0" applyNumberFormat="1" applyFont="1" applyFill="1" applyBorder="1" applyAlignment="1" applyProtection="1">
      <alignment horizontal="left" vertical="center" wrapText="1" shrinkToFit="1"/>
    </xf>
    <xf numFmtId="4" fontId="1" fillId="0" borderId="4" xfId="0" applyNumberFormat="1" applyFont="1" applyFill="1" applyBorder="1" applyAlignment="1" applyProtection="1">
      <alignment horizontal="left" vertical="center" wrapText="1" shrinkToFit="1"/>
    </xf>
    <xf numFmtId="0" fontId="2" fillId="3" borderId="2" xfId="0" applyFont="1" applyFill="1" applyBorder="1" applyAlignment="1" applyProtection="1">
      <alignment horizontal="left"/>
    </xf>
    <xf numFmtId="0" fontId="2" fillId="3" borderId="3" xfId="0" applyFont="1" applyFill="1" applyBorder="1" applyAlignment="1" applyProtection="1">
      <alignment horizontal="left"/>
    </xf>
    <xf numFmtId="0" fontId="2" fillId="3" borderId="4" xfId="0" applyFont="1" applyFill="1" applyBorder="1" applyAlignment="1" applyProtection="1">
      <alignment horizontal="left"/>
    </xf>
    <xf numFmtId="0" fontId="1" fillId="0" borderId="2" xfId="0" applyFont="1" applyFill="1" applyBorder="1" applyAlignment="1" applyProtection="1">
      <alignment horizontal="left" vertical="center" wrapText="1"/>
    </xf>
    <xf numFmtId="0" fontId="1" fillId="0" borderId="4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14" fontId="2" fillId="3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1438275</xdr:colOff>
      <xdr:row>6</xdr:row>
      <xdr:rowOff>9525</xdr:rowOff>
    </xdr:to>
    <xdr:pic>
      <xdr:nvPicPr>
        <xdr:cNvPr id="1719" name="Рисунок 2">
          <a:extLst>
            <a:ext uri="{FF2B5EF4-FFF2-40B4-BE49-F238E27FC236}">
              <a16:creationId xmlns:a16="http://schemas.microsoft.com/office/drawing/2014/main" id="{E80CF699-4DE1-40D2-8E4A-85BF2F2CA7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5777" name="Рисунок 2">
          <a:extLst>
            <a:ext uri="{FF2B5EF4-FFF2-40B4-BE49-F238E27FC236}">
              <a16:creationId xmlns:a16="http://schemas.microsoft.com/office/drawing/2014/main" id="{7625D060-922D-4B95-A82A-9E84E61D8A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180975</xdr:colOff>
      <xdr:row>6</xdr:row>
      <xdr:rowOff>47625</xdr:rowOff>
    </xdr:to>
    <xdr:pic>
      <xdr:nvPicPr>
        <xdr:cNvPr id="4785" name="Рисунок 2">
          <a:extLst>
            <a:ext uri="{FF2B5EF4-FFF2-40B4-BE49-F238E27FC236}">
              <a16:creationId xmlns:a16="http://schemas.microsoft.com/office/drawing/2014/main" id="{3C76CC64-D0CA-478C-8274-3760E1D91E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12503" name="Рисунок 2">
          <a:extLst>
            <a:ext uri="{FF2B5EF4-FFF2-40B4-BE49-F238E27FC236}">
              <a16:creationId xmlns:a16="http://schemas.microsoft.com/office/drawing/2014/main" id="{AF988854-71FC-4B6C-82CE-0B4EE87E0C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2741" name="Рисунок 2">
          <a:extLst>
            <a:ext uri="{FF2B5EF4-FFF2-40B4-BE49-F238E27FC236}">
              <a16:creationId xmlns:a16="http://schemas.microsoft.com/office/drawing/2014/main" id="{B1B20CD9-E571-4388-BCF0-DA8B11B3A8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6799" name="Рисунок 2">
          <a:extLst>
            <a:ext uri="{FF2B5EF4-FFF2-40B4-BE49-F238E27FC236}">
              <a16:creationId xmlns:a16="http://schemas.microsoft.com/office/drawing/2014/main" id="{B7B1F4A3-C4A3-4180-8E3C-E58B4C5369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8705" name="Рисунок 2">
          <a:extLst>
            <a:ext uri="{FF2B5EF4-FFF2-40B4-BE49-F238E27FC236}">
              <a16:creationId xmlns:a16="http://schemas.microsoft.com/office/drawing/2014/main" id="{BAFAD411-F40E-466A-AB62-936EEB25ED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10721" name="Рисунок 2">
          <a:extLst>
            <a:ext uri="{FF2B5EF4-FFF2-40B4-BE49-F238E27FC236}">
              <a16:creationId xmlns:a16="http://schemas.microsoft.com/office/drawing/2014/main" id="{71F327DA-E531-4B38-9749-0BDB66F9E3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11543" name="Рисунок 2">
          <a:extLst>
            <a:ext uri="{FF2B5EF4-FFF2-40B4-BE49-F238E27FC236}">
              <a16:creationId xmlns:a16="http://schemas.microsoft.com/office/drawing/2014/main" id="{EB6E78E4-6F8D-4C45-8F03-AE62CA80FE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3765" name="Рисунок 2">
          <a:extLst>
            <a:ext uri="{FF2B5EF4-FFF2-40B4-BE49-F238E27FC236}">
              <a16:creationId xmlns:a16="http://schemas.microsoft.com/office/drawing/2014/main" id="{69BC645C-AAE8-4C85-8D36-12D2BC5313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41"/>
  <sheetViews>
    <sheetView showGridLines="0" tabSelected="1" zoomScaleNormal="100" workbookViewId="0">
      <selection activeCell="A8" sqref="A8"/>
    </sheetView>
  </sheetViews>
  <sheetFormatPr defaultRowHeight="15" x14ac:dyDescent="0.25"/>
  <cols>
    <col min="1" max="1" width="24.140625" style="1" customWidth="1"/>
    <col min="2" max="2" width="44.42578125" style="2" customWidth="1"/>
    <col min="3" max="3" width="19.42578125" style="10" customWidth="1"/>
    <col min="4" max="4" width="11.140625" customWidth="1"/>
    <col min="5" max="5" width="10" bestFit="1" customWidth="1"/>
    <col min="6" max="6" width="11.42578125" customWidth="1"/>
    <col min="7" max="7" width="13.28515625" customWidth="1"/>
    <col min="8" max="8" width="10" bestFit="1" customWidth="1"/>
  </cols>
  <sheetData>
    <row r="1" spans="1:5" ht="18.75" x14ac:dyDescent="0.3">
      <c r="B1" s="134" t="s">
        <v>20</v>
      </c>
      <c r="C1" s="134"/>
    </row>
    <row r="2" spans="1:5" ht="18.75" x14ac:dyDescent="0.3">
      <c r="B2" s="134" t="s">
        <v>21</v>
      </c>
      <c r="C2" s="134"/>
    </row>
    <row r="3" spans="1:5" ht="18.75" x14ac:dyDescent="0.3">
      <c r="B3" s="41"/>
      <c r="C3" s="41"/>
    </row>
    <row r="4" spans="1:5" ht="18.75" x14ac:dyDescent="0.3">
      <c r="B4" s="137" t="s">
        <v>3</v>
      </c>
      <c r="C4" s="137"/>
    </row>
    <row r="5" spans="1:5" ht="18.75" x14ac:dyDescent="0.3">
      <c r="B5" s="137" t="s">
        <v>17</v>
      </c>
      <c r="C5" s="137"/>
    </row>
    <row r="6" spans="1:5" ht="18.75" x14ac:dyDescent="0.25">
      <c r="B6" s="140" t="s">
        <v>135</v>
      </c>
      <c r="C6" s="140"/>
    </row>
    <row r="7" spans="1:5" ht="15" customHeight="1" x14ac:dyDescent="0.25">
      <c r="B7" s="42"/>
      <c r="C7" s="42"/>
    </row>
    <row r="9" spans="1:5" x14ac:dyDescent="0.25">
      <c r="A9" s="135" t="s">
        <v>131</v>
      </c>
      <c r="B9" s="141"/>
      <c r="C9" s="33">
        <v>751587.47</v>
      </c>
      <c r="D9" s="65"/>
      <c r="E9" s="65"/>
    </row>
    <row r="10" spans="1:5" x14ac:dyDescent="0.25">
      <c r="C10" s="34"/>
      <c r="D10" s="65"/>
    </row>
    <row r="11" spans="1:5" x14ac:dyDescent="0.25">
      <c r="A11" s="135" t="s">
        <v>132</v>
      </c>
      <c r="B11" s="141"/>
      <c r="C11" s="35">
        <f>SUM(C12:C19)</f>
        <v>490179.76</v>
      </c>
    </row>
    <row r="12" spans="1:5" x14ac:dyDescent="0.25">
      <c r="A12" s="138" t="s">
        <v>13</v>
      </c>
      <c r="B12" s="139"/>
      <c r="C12" s="36">
        <f>Chronopay!B28</f>
        <v>6208</v>
      </c>
    </row>
    <row r="13" spans="1:5" x14ac:dyDescent="0.25">
      <c r="A13" s="138" t="s">
        <v>49</v>
      </c>
      <c r="B13" s="139"/>
      <c r="C13" s="36">
        <f>CloudPayments!B95</f>
        <v>131734.59899999999</v>
      </c>
    </row>
    <row r="14" spans="1:5" x14ac:dyDescent="0.25">
      <c r="A14" s="138" t="s">
        <v>27</v>
      </c>
      <c r="B14" s="139"/>
      <c r="C14" s="36">
        <f>PayPal!D13</f>
        <v>1719.3</v>
      </c>
    </row>
    <row r="15" spans="1:5" x14ac:dyDescent="0.25">
      <c r="A15" s="138" t="s">
        <v>30</v>
      </c>
      <c r="B15" s="139"/>
      <c r="C15" s="36">
        <f>Yandex!C15</f>
        <v>1776.816</v>
      </c>
    </row>
    <row r="16" spans="1:5" x14ac:dyDescent="0.25">
      <c r="A16" s="138" t="s">
        <v>33</v>
      </c>
      <c r="B16" s="139"/>
      <c r="C16" s="36">
        <f>Qiwi!C14</f>
        <v>146.01500000000001</v>
      </c>
    </row>
    <row r="17" spans="1:6" x14ac:dyDescent="0.25">
      <c r="A17" s="74" t="s">
        <v>44</v>
      </c>
      <c r="B17" s="75"/>
      <c r="C17" s="36">
        <f>Смс!C61</f>
        <v>10456.530000000001</v>
      </c>
    </row>
    <row r="18" spans="1:6" x14ac:dyDescent="0.25">
      <c r="A18" s="20" t="s">
        <v>14</v>
      </c>
      <c r="B18" s="20"/>
      <c r="C18" s="36">
        <f>ПСБ!B19</f>
        <v>128286.5</v>
      </c>
    </row>
    <row r="19" spans="1:6" x14ac:dyDescent="0.25">
      <c r="A19" s="20" t="s">
        <v>26</v>
      </c>
      <c r="B19" s="20"/>
      <c r="C19" s="36">
        <f>SUM(СБ!B11:B110)</f>
        <v>209852</v>
      </c>
    </row>
    <row r="20" spans="1:6" x14ac:dyDescent="0.25">
      <c r="A20" s="82"/>
      <c r="B20" s="24"/>
      <c r="C20" s="37"/>
    </row>
    <row r="21" spans="1:6" x14ac:dyDescent="0.25">
      <c r="A21" s="135" t="s">
        <v>133</v>
      </c>
      <c r="B21" s="136"/>
      <c r="C21" s="38">
        <f>SUM(C22:C27)</f>
        <v>658527.06000000006</v>
      </c>
      <c r="E21" s="49"/>
    </row>
    <row r="22" spans="1:6" x14ac:dyDescent="0.25">
      <c r="A22" s="21" t="s">
        <v>4</v>
      </c>
      <c r="B22" s="22"/>
      <c r="C22" s="39">
        <f>SUM(Расходы!B11:B12)</f>
        <v>45814</v>
      </c>
    </row>
    <row r="23" spans="1:6" x14ac:dyDescent="0.25">
      <c r="A23" s="20" t="s">
        <v>8</v>
      </c>
      <c r="B23" s="23"/>
      <c r="C23" s="40">
        <f>SUM(Расходы!B14:B29)</f>
        <v>86452.5</v>
      </c>
    </row>
    <row r="24" spans="1:6" x14ac:dyDescent="0.25">
      <c r="A24" s="20" t="s">
        <v>9</v>
      </c>
      <c r="B24" s="23"/>
      <c r="C24" s="40">
        <f>SUM(Расходы!B31:B40)</f>
        <v>54600</v>
      </c>
    </row>
    <row r="25" spans="1:6" x14ac:dyDescent="0.25">
      <c r="A25" s="20" t="s">
        <v>39</v>
      </c>
      <c r="B25" s="23"/>
      <c r="C25" s="40">
        <f>SUM(Расходы!B42:B57)</f>
        <v>145270.78000000003</v>
      </c>
    </row>
    <row r="26" spans="1:6" ht="45" customHeight="1" x14ac:dyDescent="0.25">
      <c r="A26" s="142" t="s">
        <v>41</v>
      </c>
      <c r="B26" s="143"/>
      <c r="C26" s="40">
        <f>SUM(Расходы!B59:B61)</f>
        <v>259060</v>
      </c>
    </row>
    <row r="27" spans="1:6" x14ac:dyDescent="0.25">
      <c r="A27" s="20" t="s">
        <v>15</v>
      </c>
      <c r="B27" s="23"/>
      <c r="C27" s="40">
        <f>SUM(Расходы!B63:B69)</f>
        <v>67329.78</v>
      </c>
    </row>
    <row r="28" spans="1:6" x14ac:dyDescent="0.25">
      <c r="C28" s="34"/>
    </row>
    <row r="29" spans="1:6" ht="15" customHeight="1" x14ac:dyDescent="0.25">
      <c r="A29" s="144" t="s">
        <v>134</v>
      </c>
      <c r="B29" s="145"/>
      <c r="C29" s="69">
        <f>C9+C11-C21</f>
        <v>583240.16999999993</v>
      </c>
      <c r="D29" s="95"/>
      <c r="E29" s="49"/>
      <c r="F29" s="49"/>
    </row>
    <row r="30" spans="1:6" x14ac:dyDescent="0.25">
      <c r="A30" s="71" t="s">
        <v>37</v>
      </c>
      <c r="B30" s="70"/>
      <c r="C30" s="73">
        <v>52821.61</v>
      </c>
      <c r="D30" s="95"/>
      <c r="E30" s="49"/>
    </row>
    <row r="31" spans="1:6" x14ac:dyDescent="0.25">
      <c r="D31" s="95"/>
      <c r="E31" s="114"/>
    </row>
    <row r="32" spans="1:6" x14ac:dyDescent="0.25">
      <c r="D32" s="115"/>
      <c r="E32" s="49"/>
      <c r="F32" s="49"/>
    </row>
    <row r="33" spans="1:8" x14ac:dyDescent="0.25">
      <c r="D33" s="93"/>
      <c r="E33" s="49"/>
    </row>
    <row r="34" spans="1:8" x14ac:dyDescent="0.25">
      <c r="B34" s="120"/>
      <c r="C34" s="121"/>
    </row>
    <row r="35" spans="1:8" x14ac:dyDescent="0.25">
      <c r="A35" s="119"/>
      <c r="F35" s="49"/>
      <c r="G35" s="49"/>
    </row>
    <row r="36" spans="1:8" x14ac:dyDescent="0.25">
      <c r="A36" s="119"/>
      <c r="C36" s="116"/>
    </row>
    <row r="37" spans="1:8" x14ac:dyDescent="0.25">
      <c r="A37" s="119"/>
    </row>
    <row r="38" spans="1:8" x14ac:dyDescent="0.25">
      <c r="A38" s="119"/>
      <c r="C38" s="116"/>
      <c r="D38" s="49"/>
    </row>
    <row r="39" spans="1:8" x14ac:dyDescent="0.25">
      <c r="F39" s="49"/>
      <c r="G39" s="49"/>
      <c r="H39" s="49"/>
    </row>
    <row r="41" spans="1:8" x14ac:dyDescent="0.25">
      <c r="C41" s="116"/>
    </row>
  </sheetData>
  <sheetProtection password="C6E7" sheet="1" formatCells="0" formatColumns="0" formatRows="0" insertColumns="0" insertRows="0" insertHyperlinks="0" deleteColumns="0" deleteRows="0" sort="0" autoFilter="0" pivotTables="0"/>
  <mergeCells count="15">
    <mergeCell ref="A26:B26"/>
    <mergeCell ref="A29:B29"/>
    <mergeCell ref="A11:B11"/>
    <mergeCell ref="A15:B15"/>
    <mergeCell ref="B5:C5"/>
    <mergeCell ref="A16:B16"/>
    <mergeCell ref="A13:B13"/>
    <mergeCell ref="B1:C1"/>
    <mergeCell ref="A21:B21"/>
    <mergeCell ref="B4:C4"/>
    <mergeCell ref="B2:C2"/>
    <mergeCell ref="A12:B12"/>
    <mergeCell ref="B6:C6"/>
    <mergeCell ref="A14:B14"/>
    <mergeCell ref="A9:B9"/>
  </mergeCells>
  <pageMargins left="0.7" right="0.7" top="0.75" bottom="0.75" header="0.3" footer="0.3"/>
  <pageSetup orientation="portrait" r:id="rId1"/>
  <headerFooter alignWithMargins="0"/>
  <ignoredErrors>
    <ignoredError sqref="C19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13"/>
  <sheetViews>
    <sheetView showGridLines="0" workbookViewId="0">
      <selection activeCell="A8" sqref="A8"/>
    </sheetView>
  </sheetViews>
  <sheetFormatPr defaultRowHeight="15" x14ac:dyDescent="0.25"/>
  <cols>
    <col min="1" max="2" width="20.7109375" customWidth="1"/>
    <col min="3" max="3" width="40.7109375" customWidth="1"/>
    <col min="4" max="4" width="68.140625" customWidth="1"/>
  </cols>
  <sheetData>
    <row r="1" spans="1:4" ht="18.75" x14ac:dyDescent="0.3">
      <c r="B1" s="152" t="s">
        <v>20</v>
      </c>
      <c r="C1" s="152"/>
      <c r="D1" s="152"/>
    </row>
    <row r="2" spans="1:4" ht="18.75" x14ac:dyDescent="0.3">
      <c r="B2" s="152" t="s">
        <v>21</v>
      </c>
      <c r="C2" s="152"/>
      <c r="D2" s="152"/>
    </row>
    <row r="3" spans="1:4" ht="18" customHeight="1" x14ac:dyDescent="0.3">
      <c r="B3" s="9"/>
      <c r="C3" s="9"/>
    </row>
    <row r="4" spans="1:4" ht="18.75" x14ac:dyDescent="0.25">
      <c r="B4" s="153" t="s">
        <v>11</v>
      </c>
      <c r="C4" s="153"/>
      <c r="D4" s="153"/>
    </row>
    <row r="5" spans="1:4" ht="18.75" x14ac:dyDescent="0.25">
      <c r="B5" s="153" t="s">
        <v>23</v>
      </c>
      <c r="C5" s="153"/>
      <c r="D5" s="153"/>
    </row>
    <row r="6" spans="1:4" ht="18.75" x14ac:dyDescent="0.3">
      <c r="B6" s="154" t="s">
        <v>136</v>
      </c>
      <c r="C6" s="154"/>
      <c r="D6" s="154"/>
    </row>
    <row r="9" spans="1:4" x14ac:dyDescent="0.25">
      <c r="A9" s="11" t="s">
        <v>0</v>
      </c>
      <c r="B9" s="29" t="s">
        <v>7</v>
      </c>
      <c r="C9" s="55" t="s">
        <v>1</v>
      </c>
      <c r="D9" s="30" t="s">
        <v>42</v>
      </c>
    </row>
    <row r="10" spans="1:4" x14ac:dyDescent="0.25">
      <c r="A10" s="165" t="s">
        <v>50</v>
      </c>
      <c r="B10" s="166"/>
      <c r="C10" s="166"/>
      <c r="D10" s="167"/>
    </row>
    <row r="11" spans="1:4" x14ac:dyDescent="0.25">
      <c r="A11" s="130" t="s">
        <v>268</v>
      </c>
      <c r="B11" s="131">
        <v>1500</v>
      </c>
      <c r="C11" s="132" t="s">
        <v>269</v>
      </c>
      <c r="D11" s="133" t="s">
        <v>170</v>
      </c>
    </row>
    <row r="12" spans="1:4" ht="15" customHeight="1" x14ac:dyDescent="0.25">
      <c r="A12" s="130" t="s">
        <v>268</v>
      </c>
      <c r="B12" s="131">
        <v>500</v>
      </c>
      <c r="C12" s="132" t="s">
        <v>270</v>
      </c>
      <c r="D12" s="133" t="s">
        <v>31</v>
      </c>
    </row>
    <row r="13" spans="1:4" ht="15" customHeight="1" x14ac:dyDescent="0.25">
      <c r="A13" s="130" t="s">
        <v>271</v>
      </c>
      <c r="B13" s="131">
        <v>5500</v>
      </c>
      <c r="C13" s="132" t="s">
        <v>272</v>
      </c>
      <c r="D13" s="133" t="s">
        <v>356</v>
      </c>
    </row>
    <row r="14" spans="1:4" ht="15" customHeight="1" x14ac:dyDescent="0.25">
      <c r="A14" s="130" t="s">
        <v>271</v>
      </c>
      <c r="B14" s="131">
        <v>500</v>
      </c>
      <c r="C14" s="132" t="s">
        <v>273</v>
      </c>
      <c r="D14" s="133" t="s">
        <v>31</v>
      </c>
    </row>
    <row r="15" spans="1:4" ht="15" customHeight="1" x14ac:dyDescent="0.25">
      <c r="A15" s="130" t="s">
        <v>271</v>
      </c>
      <c r="B15" s="131">
        <v>100</v>
      </c>
      <c r="C15" s="132" t="s">
        <v>274</v>
      </c>
      <c r="D15" s="133" t="s">
        <v>31</v>
      </c>
    </row>
    <row r="16" spans="1:4" ht="15" customHeight="1" x14ac:dyDescent="0.25">
      <c r="A16" s="130" t="s">
        <v>271</v>
      </c>
      <c r="B16" s="131">
        <v>500</v>
      </c>
      <c r="C16" s="132" t="s">
        <v>275</v>
      </c>
      <c r="D16" s="133" t="s">
        <v>31</v>
      </c>
    </row>
    <row r="17" spans="1:4" ht="15" customHeight="1" x14ac:dyDescent="0.25">
      <c r="A17" s="130" t="s">
        <v>271</v>
      </c>
      <c r="B17" s="131">
        <v>1000</v>
      </c>
      <c r="C17" s="132" t="s">
        <v>276</v>
      </c>
      <c r="D17" s="133" t="s">
        <v>31</v>
      </c>
    </row>
    <row r="18" spans="1:4" ht="15" customHeight="1" x14ac:dyDescent="0.25">
      <c r="A18" s="130" t="s">
        <v>277</v>
      </c>
      <c r="B18" s="131">
        <v>200</v>
      </c>
      <c r="C18" s="132" t="s">
        <v>278</v>
      </c>
      <c r="D18" s="133" t="s">
        <v>31</v>
      </c>
    </row>
    <row r="19" spans="1:4" ht="15" customHeight="1" x14ac:dyDescent="0.25">
      <c r="A19" s="130" t="s">
        <v>277</v>
      </c>
      <c r="B19" s="131">
        <v>150</v>
      </c>
      <c r="C19" s="132" t="s">
        <v>279</v>
      </c>
      <c r="D19" s="133" t="s">
        <v>31</v>
      </c>
    </row>
    <row r="20" spans="1:4" ht="15" customHeight="1" x14ac:dyDescent="0.25">
      <c r="A20" s="130" t="s">
        <v>277</v>
      </c>
      <c r="B20" s="131">
        <v>300</v>
      </c>
      <c r="C20" s="132" t="s">
        <v>280</v>
      </c>
      <c r="D20" s="133" t="s">
        <v>31</v>
      </c>
    </row>
    <row r="21" spans="1:4" ht="15" customHeight="1" x14ac:dyDescent="0.25">
      <c r="A21" s="130" t="s">
        <v>277</v>
      </c>
      <c r="B21" s="131">
        <v>200</v>
      </c>
      <c r="C21" s="132" t="s">
        <v>281</v>
      </c>
      <c r="D21" s="133" t="s">
        <v>31</v>
      </c>
    </row>
    <row r="22" spans="1:4" ht="15" customHeight="1" x14ac:dyDescent="0.25">
      <c r="A22" s="130" t="s">
        <v>264</v>
      </c>
      <c r="B22" s="131">
        <v>150</v>
      </c>
      <c r="C22" s="132" t="s">
        <v>282</v>
      </c>
      <c r="D22" s="133" t="s">
        <v>31</v>
      </c>
    </row>
    <row r="23" spans="1:4" ht="15" customHeight="1" x14ac:dyDescent="0.25">
      <c r="A23" s="130" t="s">
        <v>264</v>
      </c>
      <c r="B23" s="131">
        <v>100</v>
      </c>
      <c r="C23" s="132" t="s">
        <v>283</v>
      </c>
      <c r="D23" s="133" t="s">
        <v>31</v>
      </c>
    </row>
    <row r="24" spans="1:4" ht="15" customHeight="1" x14ac:dyDescent="0.25">
      <c r="A24" s="130" t="s">
        <v>250</v>
      </c>
      <c r="B24" s="131">
        <v>10000</v>
      </c>
      <c r="C24" s="132" t="s">
        <v>272</v>
      </c>
      <c r="D24" s="133" t="s">
        <v>355</v>
      </c>
    </row>
    <row r="25" spans="1:4" ht="15" customHeight="1" x14ac:dyDescent="0.25">
      <c r="A25" s="130" t="s">
        <v>250</v>
      </c>
      <c r="B25" s="131">
        <v>500</v>
      </c>
      <c r="C25" s="132" t="s">
        <v>284</v>
      </c>
      <c r="D25" s="133" t="s">
        <v>31</v>
      </c>
    </row>
    <row r="26" spans="1:4" ht="15" customHeight="1" x14ac:dyDescent="0.25">
      <c r="A26" s="130" t="s">
        <v>250</v>
      </c>
      <c r="B26" s="131">
        <v>200</v>
      </c>
      <c r="C26" s="132" t="s">
        <v>285</v>
      </c>
      <c r="D26" s="133" t="s">
        <v>31</v>
      </c>
    </row>
    <row r="27" spans="1:4" ht="15" customHeight="1" x14ac:dyDescent="0.25">
      <c r="A27" s="130" t="s">
        <v>251</v>
      </c>
      <c r="B27" s="131">
        <v>100</v>
      </c>
      <c r="C27" s="132" t="s">
        <v>286</v>
      </c>
      <c r="D27" s="133" t="s">
        <v>31</v>
      </c>
    </row>
    <row r="28" spans="1:4" ht="15" customHeight="1" x14ac:dyDescent="0.25">
      <c r="A28" s="130" t="s">
        <v>251</v>
      </c>
      <c r="B28" s="131">
        <v>150</v>
      </c>
      <c r="C28" s="132" t="s">
        <v>287</v>
      </c>
      <c r="D28" s="133" t="s">
        <v>31</v>
      </c>
    </row>
    <row r="29" spans="1:4" ht="15" customHeight="1" x14ac:dyDescent="0.25">
      <c r="A29" s="130" t="s">
        <v>251</v>
      </c>
      <c r="B29" s="131">
        <v>500</v>
      </c>
      <c r="C29" s="132" t="s">
        <v>270</v>
      </c>
      <c r="D29" s="133" t="s">
        <v>31</v>
      </c>
    </row>
    <row r="30" spans="1:4" ht="15" customHeight="1" x14ac:dyDescent="0.25">
      <c r="A30" s="130" t="s">
        <v>288</v>
      </c>
      <c r="B30" s="131">
        <v>100</v>
      </c>
      <c r="C30" s="132" t="s">
        <v>289</v>
      </c>
      <c r="D30" s="133" t="s">
        <v>31</v>
      </c>
    </row>
    <row r="31" spans="1:4" ht="15" customHeight="1" x14ac:dyDescent="0.25">
      <c r="A31" s="130" t="s">
        <v>288</v>
      </c>
      <c r="B31" s="131">
        <v>2500</v>
      </c>
      <c r="C31" s="132" t="s">
        <v>290</v>
      </c>
      <c r="D31" s="133" t="s">
        <v>353</v>
      </c>
    </row>
    <row r="32" spans="1:4" ht="15" customHeight="1" x14ac:dyDescent="0.25">
      <c r="A32" s="130" t="s">
        <v>288</v>
      </c>
      <c r="B32" s="131">
        <v>6060</v>
      </c>
      <c r="C32" s="132" t="s">
        <v>290</v>
      </c>
      <c r="D32" s="133" t="s">
        <v>354</v>
      </c>
    </row>
    <row r="33" spans="1:4" x14ac:dyDescent="0.25">
      <c r="A33" s="130" t="s">
        <v>288</v>
      </c>
      <c r="B33" s="131">
        <v>300</v>
      </c>
      <c r="C33" s="132" t="s">
        <v>291</v>
      </c>
      <c r="D33" s="133" t="s">
        <v>31</v>
      </c>
    </row>
    <row r="34" spans="1:4" x14ac:dyDescent="0.25">
      <c r="A34" s="130" t="s">
        <v>252</v>
      </c>
      <c r="B34" s="131">
        <v>150</v>
      </c>
      <c r="C34" s="132" t="s">
        <v>292</v>
      </c>
      <c r="D34" s="133" t="s">
        <v>31</v>
      </c>
    </row>
    <row r="35" spans="1:4" ht="15" customHeight="1" x14ac:dyDescent="0.25">
      <c r="A35" s="130" t="s">
        <v>252</v>
      </c>
      <c r="B35" s="131">
        <v>2000</v>
      </c>
      <c r="C35" s="132" t="s">
        <v>293</v>
      </c>
      <c r="D35" s="133" t="s">
        <v>357</v>
      </c>
    </row>
    <row r="36" spans="1:4" x14ac:dyDescent="0.25">
      <c r="A36" s="130" t="s">
        <v>252</v>
      </c>
      <c r="B36" s="131">
        <v>1000</v>
      </c>
      <c r="C36" s="132" t="s">
        <v>294</v>
      </c>
      <c r="D36" s="133" t="s">
        <v>31</v>
      </c>
    </row>
    <row r="37" spans="1:4" ht="15" customHeight="1" x14ac:dyDescent="0.25">
      <c r="A37" s="130" t="s">
        <v>295</v>
      </c>
      <c r="B37" s="131">
        <v>100</v>
      </c>
      <c r="C37" s="132" t="s">
        <v>296</v>
      </c>
      <c r="D37" s="133" t="s">
        <v>31</v>
      </c>
    </row>
    <row r="38" spans="1:4" x14ac:dyDescent="0.25">
      <c r="A38" s="130" t="s">
        <v>297</v>
      </c>
      <c r="B38" s="131">
        <v>1000</v>
      </c>
      <c r="C38" s="132" t="s">
        <v>298</v>
      </c>
      <c r="D38" s="133" t="s">
        <v>31</v>
      </c>
    </row>
    <row r="39" spans="1:4" ht="15" customHeight="1" x14ac:dyDescent="0.25">
      <c r="A39" s="130" t="s">
        <v>297</v>
      </c>
      <c r="B39" s="131">
        <v>500</v>
      </c>
      <c r="C39" s="132" t="s">
        <v>270</v>
      </c>
      <c r="D39" s="133" t="s">
        <v>31</v>
      </c>
    </row>
    <row r="40" spans="1:4" x14ac:dyDescent="0.25">
      <c r="A40" s="130" t="s">
        <v>297</v>
      </c>
      <c r="B40" s="131">
        <v>500</v>
      </c>
      <c r="C40" s="132" t="s">
        <v>299</v>
      </c>
      <c r="D40" s="133" t="s">
        <v>31</v>
      </c>
    </row>
    <row r="41" spans="1:4" x14ac:dyDescent="0.25">
      <c r="A41" s="130" t="s">
        <v>253</v>
      </c>
      <c r="B41" s="131">
        <v>500</v>
      </c>
      <c r="C41" s="132" t="s">
        <v>300</v>
      </c>
      <c r="D41" s="133" t="s">
        <v>31</v>
      </c>
    </row>
    <row r="42" spans="1:4" x14ac:dyDescent="0.25">
      <c r="A42" s="130" t="s">
        <v>253</v>
      </c>
      <c r="B42" s="131">
        <v>500</v>
      </c>
      <c r="C42" s="132" t="s">
        <v>301</v>
      </c>
      <c r="D42" s="133" t="s">
        <v>31</v>
      </c>
    </row>
    <row r="43" spans="1:4" x14ac:dyDescent="0.25">
      <c r="A43" s="130" t="s">
        <v>253</v>
      </c>
      <c r="B43" s="131">
        <v>30</v>
      </c>
      <c r="C43" s="132" t="s">
        <v>302</v>
      </c>
      <c r="D43" s="133" t="s">
        <v>31</v>
      </c>
    </row>
    <row r="44" spans="1:4" x14ac:dyDescent="0.25">
      <c r="A44" s="130" t="s">
        <v>303</v>
      </c>
      <c r="B44" s="131">
        <v>1900</v>
      </c>
      <c r="C44" s="132" t="s">
        <v>304</v>
      </c>
      <c r="D44" s="133" t="s">
        <v>350</v>
      </c>
    </row>
    <row r="45" spans="1:4" x14ac:dyDescent="0.25">
      <c r="A45" s="130" t="s">
        <v>303</v>
      </c>
      <c r="B45" s="131">
        <v>3800</v>
      </c>
      <c r="C45" s="132" t="s">
        <v>304</v>
      </c>
      <c r="D45" s="133" t="s">
        <v>351</v>
      </c>
    </row>
    <row r="46" spans="1:4" x14ac:dyDescent="0.25">
      <c r="A46" s="130" t="s">
        <v>303</v>
      </c>
      <c r="B46" s="131">
        <v>2000</v>
      </c>
      <c r="C46" s="132" t="s">
        <v>272</v>
      </c>
      <c r="D46" s="133" t="s">
        <v>352</v>
      </c>
    </row>
    <row r="47" spans="1:4" x14ac:dyDescent="0.25">
      <c r="A47" s="130" t="s">
        <v>303</v>
      </c>
      <c r="B47" s="131">
        <v>500</v>
      </c>
      <c r="C47" s="132" t="s">
        <v>305</v>
      </c>
      <c r="D47" s="133" t="s">
        <v>31</v>
      </c>
    </row>
    <row r="48" spans="1:4" ht="15.75" customHeight="1" x14ac:dyDescent="0.25">
      <c r="A48" s="130" t="s">
        <v>303</v>
      </c>
      <c r="B48" s="131">
        <v>100</v>
      </c>
      <c r="C48" s="132" t="s">
        <v>306</v>
      </c>
      <c r="D48" s="133" t="s">
        <v>31</v>
      </c>
    </row>
    <row r="49" spans="1:4" x14ac:dyDescent="0.25">
      <c r="A49" s="130" t="s">
        <v>303</v>
      </c>
      <c r="B49" s="131">
        <v>300</v>
      </c>
      <c r="C49" s="132" t="s">
        <v>307</v>
      </c>
      <c r="D49" s="133" t="s">
        <v>31</v>
      </c>
    </row>
    <row r="50" spans="1:4" x14ac:dyDescent="0.25">
      <c r="A50" s="130" t="s">
        <v>303</v>
      </c>
      <c r="B50" s="131">
        <v>200</v>
      </c>
      <c r="C50" s="132" t="s">
        <v>308</v>
      </c>
      <c r="D50" s="133" t="s">
        <v>31</v>
      </c>
    </row>
    <row r="51" spans="1:4" x14ac:dyDescent="0.25">
      <c r="A51" s="130" t="s">
        <v>303</v>
      </c>
      <c r="B51" s="131">
        <v>1000</v>
      </c>
      <c r="C51" s="132" t="s">
        <v>309</v>
      </c>
      <c r="D51" s="133" t="s">
        <v>31</v>
      </c>
    </row>
    <row r="52" spans="1:4" ht="16.5" customHeight="1" x14ac:dyDescent="0.25">
      <c r="A52" s="130" t="s">
        <v>310</v>
      </c>
      <c r="B52" s="131">
        <v>300</v>
      </c>
      <c r="C52" s="132" t="s">
        <v>311</v>
      </c>
      <c r="D52" s="133" t="s">
        <v>31</v>
      </c>
    </row>
    <row r="53" spans="1:4" x14ac:dyDescent="0.25">
      <c r="A53" s="130" t="s">
        <v>310</v>
      </c>
      <c r="B53" s="131">
        <v>457</v>
      </c>
      <c r="C53" s="132" t="s">
        <v>312</v>
      </c>
      <c r="D53" s="133" t="s">
        <v>31</v>
      </c>
    </row>
    <row r="54" spans="1:4" x14ac:dyDescent="0.25">
      <c r="A54" s="130" t="s">
        <v>313</v>
      </c>
      <c r="B54" s="131">
        <v>140</v>
      </c>
      <c r="C54" s="132" t="s">
        <v>314</v>
      </c>
      <c r="D54" s="133" t="s">
        <v>358</v>
      </c>
    </row>
    <row r="55" spans="1:4" x14ac:dyDescent="0.25">
      <c r="A55" s="130" t="s">
        <v>313</v>
      </c>
      <c r="B55" s="131">
        <v>200</v>
      </c>
      <c r="C55" s="132" t="s">
        <v>315</v>
      </c>
      <c r="D55" s="133" t="s">
        <v>358</v>
      </c>
    </row>
    <row r="56" spans="1:4" x14ac:dyDescent="0.25">
      <c r="A56" s="130" t="s">
        <v>313</v>
      </c>
      <c r="B56" s="131">
        <v>50</v>
      </c>
      <c r="C56" s="132" t="s">
        <v>316</v>
      </c>
      <c r="D56" s="133" t="s">
        <v>31</v>
      </c>
    </row>
    <row r="57" spans="1:4" x14ac:dyDescent="0.25">
      <c r="A57" s="130" t="s">
        <v>313</v>
      </c>
      <c r="B57" s="131">
        <v>100</v>
      </c>
      <c r="C57" s="132" t="s">
        <v>317</v>
      </c>
      <c r="D57" s="133" t="s">
        <v>31</v>
      </c>
    </row>
    <row r="58" spans="1:4" x14ac:dyDescent="0.25">
      <c r="A58" s="130" t="s">
        <v>313</v>
      </c>
      <c r="B58" s="131">
        <v>250</v>
      </c>
      <c r="C58" s="132" t="s">
        <v>318</v>
      </c>
      <c r="D58" s="133" t="s">
        <v>31</v>
      </c>
    </row>
    <row r="59" spans="1:4" x14ac:dyDescent="0.25">
      <c r="A59" s="130" t="s">
        <v>313</v>
      </c>
      <c r="B59" s="131">
        <v>300</v>
      </c>
      <c r="C59" s="132" t="s">
        <v>319</v>
      </c>
      <c r="D59" s="133" t="s">
        <v>31</v>
      </c>
    </row>
    <row r="60" spans="1:4" x14ac:dyDescent="0.25">
      <c r="A60" s="130" t="s">
        <v>313</v>
      </c>
      <c r="B60" s="131">
        <v>50</v>
      </c>
      <c r="C60" s="132" t="s">
        <v>320</v>
      </c>
      <c r="D60" s="133" t="s">
        <v>31</v>
      </c>
    </row>
    <row r="61" spans="1:4" x14ac:dyDescent="0.25">
      <c r="A61" s="130" t="s">
        <v>321</v>
      </c>
      <c r="B61" s="131">
        <v>300</v>
      </c>
      <c r="C61" s="132" t="s">
        <v>322</v>
      </c>
      <c r="D61" s="133" t="s">
        <v>358</v>
      </c>
    </row>
    <row r="62" spans="1:4" x14ac:dyDescent="0.25">
      <c r="A62" s="130" t="s">
        <v>321</v>
      </c>
      <c r="B62" s="131">
        <v>5000</v>
      </c>
      <c r="C62" s="132" t="s">
        <v>323</v>
      </c>
      <c r="D62" s="133" t="s">
        <v>31</v>
      </c>
    </row>
    <row r="63" spans="1:4" x14ac:dyDescent="0.25">
      <c r="A63" s="130" t="s">
        <v>321</v>
      </c>
      <c r="B63" s="131">
        <v>100</v>
      </c>
      <c r="C63" s="132" t="s">
        <v>324</v>
      </c>
      <c r="D63" s="133" t="s">
        <v>31</v>
      </c>
    </row>
    <row r="64" spans="1:4" x14ac:dyDescent="0.25">
      <c r="A64" s="130" t="s">
        <v>321</v>
      </c>
      <c r="B64" s="131">
        <v>500</v>
      </c>
      <c r="C64" s="132" t="s">
        <v>270</v>
      </c>
      <c r="D64" s="133" t="s">
        <v>31</v>
      </c>
    </row>
    <row r="65" spans="1:4" x14ac:dyDescent="0.25">
      <c r="A65" s="130" t="s">
        <v>325</v>
      </c>
      <c r="B65" s="131">
        <v>26000</v>
      </c>
      <c r="C65" s="132" t="s">
        <v>272</v>
      </c>
      <c r="D65" s="133" t="s">
        <v>349</v>
      </c>
    </row>
    <row r="66" spans="1:4" x14ac:dyDescent="0.25">
      <c r="A66" s="130" t="s">
        <v>325</v>
      </c>
      <c r="B66" s="131">
        <v>500</v>
      </c>
      <c r="C66" s="132" t="s">
        <v>326</v>
      </c>
      <c r="D66" s="133" t="s">
        <v>31</v>
      </c>
    </row>
    <row r="67" spans="1:4" x14ac:dyDescent="0.25">
      <c r="A67" s="130" t="s">
        <v>325</v>
      </c>
      <c r="B67" s="131">
        <v>300</v>
      </c>
      <c r="C67" s="132" t="s">
        <v>327</v>
      </c>
      <c r="D67" s="133" t="s">
        <v>31</v>
      </c>
    </row>
    <row r="68" spans="1:4" x14ac:dyDescent="0.25">
      <c r="A68" s="130" t="s">
        <v>325</v>
      </c>
      <c r="B68" s="131">
        <v>50</v>
      </c>
      <c r="C68" s="132" t="s">
        <v>328</v>
      </c>
      <c r="D68" s="133" t="s">
        <v>31</v>
      </c>
    </row>
    <row r="69" spans="1:4" x14ac:dyDescent="0.25">
      <c r="A69" s="130" t="s">
        <v>329</v>
      </c>
      <c r="B69" s="131">
        <v>500</v>
      </c>
      <c r="C69" s="132" t="s">
        <v>330</v>
      </c>
      <c r="D69" s="133" t="s">
        <v>358</v>
      </c>
    </row>
    <row r="70" spans="1:4" x14ac:dyDescent="0.25">
      <c r="A70" s="130" t="s">
        <v>329</v>
      </c>
      <c r="B70" s="131">
        <v>1000</v>
      </c>
      <c r="C70" s="132" t="s">
        <v>331</v>
      </c>
      <c r="D70" s="133" t="s">
        <v>31</v>
      </c>
    </row>
    <row r="71" spans="1:4" x14ac:dyDescent="0.25">
      <c r="A71" s="130" t="s">
        <v>329</v>
      </c>
      <c r="B71" s="131">
        <v>100</v>
      </c>
      <c r="C71" s="132" t="s">
        <v>332</v>
      </c>
      <c r="D71" s="133" t="s">
        <v>31</v>
      </c>
    </row>
    <row r="72" spans="1:4" ht="15" customHeight="1" x14ac:dyDescent="0.25">
      <c r="A72" s="130" t="s">
        <v>329</v>
      </c>
      <c r="B72" s="131">
        <v>500</v>
      </c>
      <c r="C72" s="132" t="s">
        <v>333</v>
      </c>
      <c r="D72" s="133" t="s">
        <v>31</v>
      </c>
    </row>
    <row r="73" spans="1:4" ht="15" customHeight="1" x14ac:dyDescent="0.25">
      <c r="A73" s="130" t="s">
        <v>334</v>
      </c>
      <c r="B73" s="131">
        <v>100</v>
      </c>
      <c r="C73" s="132" t="s">
        <v>335</v>
      </c>
      <c r="D73" s="133" t="s">
        <v>170</v>
      </c>
    </row>
    <row r="74" spans="1:4" ht="15" customHeight="1" x14ac:dyDescent="0.25">
      <c r="A74" s="130" t="s">
        <v>334</v>
      </c>
      <c r="B74" s="131">
        <v>100</v>
      </c>
      <c r="C74" s="132" t="s">
        <v>336</v>
      </c>
      <c r="D74" s="133" t="s">
        <v>170</v>
      </c>
    </row>
    <row r="75" spans="1:4" ht="15" customHeight="1" x14ac:dyDescent="0.25">
      <c r="A75" s="130" t="s">
        <v>334</v>
      </c>
      <c r="B75" s="131">
        <v>1000</v>
      </c>
      <c r="C75" s="132" t="s">
        <v>337</v>
      </c>
      <c r="D75" s="133" t="s">
        <v>170</v>
      </c>
    </row>
    <row r="76" spans="1:4" ht="15" customHeight="1" x14ac:dyDescent="0.25">
      <c r="A76" s="130" t="s">
        <v>334</v>
      </c>
      <c r="B76" s="131">
        <v>500</v>
      </c>
      <c r="C76" s="132" t="s">
        <v>338</v>
      </c>
      <c r="D76" s="133" t="s">
        <v>170</v>
      </c>
    </row>
    <row r="77" spans="1:4" ht="15" customHeight="1" x14ac:dyDescent="0.25">
      <c r="A77" s="130" t="s">
        <v>339</v>
      </c>
      <c r="B77" s="131">
        <v>1000</v>
      </c>
      <c r="C77" s="132" t="s">
        <v>340</v>
      </c>
      <c r="D77" s="133" t="s">
        <v>170</v>
      </c>
    </row>
    <row r="78" spans="1:4" ht="15" customHeight="1" x14ac:dyDescent="0.25">
      <c r="A78" s="130" t="s">
        <v>339</v>
      </c>
      <c r="B78" s="131">
        <v>350</v>
      </c>
      <c r="C78" s="132" t="s">
        <v>341</v>
      </c>
      <c r="D78" s="133" t="s">
        <v>170</v>
      </c>
    </row>
    <row r="79" spans="1:4" ht="15" customHeight="1" x14ac:dyDescent="0.25">
      <c r="A79" s="130" t="s">
        <v>339</v>
      </c>
      <c r="B79" s="131">
        <v>100</v>
      </c>
      <c r="C79" s="132" t="s">
        <v>342</v>
      </c>
      <c r="D79" s="133" t="s">
        <v>31</v>
      </c>
    </row>
    <row r="80" spans="1:4" ht="15" customHeight="1" x14ac:dyDescent="0.25">
      <c r="A80" s="130" t="s">
        <v>339</v>
      </c>
      <c r="B80" s="131">
        <v>168</v>
      </c>
      <c r="C80" s="132" t="s">
        <v>343</v>
      </c>
      <c r="D80" s="133" t="s">
        <v>31</v>
      </c>
    </row>
    <row r="81" spans="1:5" ht="15" customHeight="1" x14ac:dyDescent="0.25">
      <c r="A81" s="130" t="s">
        <v>339</v>
      </c>
      <c r="B81" s="131">
        <v>500</v>
      </c>
      <c r="C81" s="132" t="s">
        <v>344</v>
      </c>
      <c r="D81" s="133" t="s">
        <v>31</v>
      </c>
    </row>
    <row r="82" spans="1:5" ht="15" customHeight="1" x14ac:dyDescent="0.25">
      <c r="A82" s="130" t="s">
        <v>339</v>
      </c>
      <c r="B82" s="131">
        <v>500</v>
      </c>
      <c r="C82" s="132" t="s">
        <v>328</v>
      </c>
      <c r="D82" s="133" t="s">
        <v>31</v>
      </c>
    </row>
    <row r="83" spans="1:5" ht="15" customHeight="1" x14ac:dyDescent="0.25">
      <c r="A83" s="130" t="s">
        <v>339</v>
      </c>
      <c r="B83" s="131">
        <v>500</v>
      </c>
      <c r="C83" s="132" t="s">
        <v>275</v>
      </c>
      <c r="D83" s="133" t="s">
        <v>31</v>
      </c>
    </row>
    <row r="84" spans="1:5" ht="15" customHeight="1" x14ac:dyDescent="0.25">
      <c r="A84" s="130" t="s">
        <v>339</v>
      </c>
      <c r="B84" s="131">
        <v>500</v>
      </c>
      <c r="C84" s="132" t="s">
        <v>270</v>
      </c>
      <c r="D84" s="133" t="s">
        <v>31</v>
      </c>
    </row>
    <row r="85" spans="1:5" ht="15" customHeight="1" x14ac:dyDescent="0.25">
      <c r="A85" s="130" t="s">
        <v>345</v>
      </c>
      <c r="B85" s="131">
        <v>1000</v>
      </c>
      <c r="C85" s="132" t="s">
        <v>346</v>
      </c>
      <c r="D85" s="133" t="s">
        <v>358</v>
      </c>
    </row>
    <row r="86" spans="1:5" ht="15" customHeight="1" x14ac:dyDescent="0.25">
      <c r="A86" s="130" t="s">
        <v>345</v>
      </c>
      <c r="B86" s="131">
        <v>500</v>
      </c>
      <c r="C86" s="132" t="s">
        <v>347</v>
      </c>
      <c r="D86" s="133" t="s">
        <v>31</v>
      </c>
    </row>
    <row r="87" spans="1:5" ht="15" customHeight="1" x14ac:dyDescent="0.25">
      <c r="A87" s="130" t="s">
        <v>345</v>
      </c>
      <c r="B87" s="131">
        <v>100</v>
      </c>
      <c r="C87" s="132" t="s">
        <v>348</v>
      </c>
      <c r="D87" s="133" t="s">
        <v>31</v>
      </c>
    </row>
    <row r="88" spans="1:5" x14ac:dyDescent="0.25">
      <c r="A88" s="171" t="s">
        <v>51</v>
      </c>
      <c r="B88" s="171"/>
      <c r="C88" s="171"/>
      <c r="D88" s="171"/>
    </row>
    <row r="89" spans="1:5" ht="30" customHeight="1" x14ac:dyDescent="0.25">
      <c r="A89" s="3">
        <v>42887</v>
      </c>
      <c r="B89" s="63">
        <v>1600</v>
      </c>
      <c r="C89" s="170" t="s">
        <v>359</v>
      </c>
      <c r="D89" s="170"/>
      <c r="E89" s="81"/>
    </row>
    <row r="90" spans="1:5" ht="30" customHeight="1" x14ac:dyDescent="0.25">
      <c r="A90" s="3">
        <v>42891</v>
      </c>
      <c r="B90" s="63">
        <v>1509</v>
      </c>
      <c r="C90" s="170" t="s">
        <v>359</v>
      </c>
      <c r="D90" s="170"/>
      <c r="E90" s="81"/>
    </row>
    <row r="91" spans="1:5" ht="30" customHeight="1" x14ac:dyDescent="0.25">
      <c r="A91" s="3">
        <v>42892</v>
      </c>
      <c r="B91" s="63">
        <v>16168</v>
      </c>
      <c r="C91" s="168" t="s">
        <v>360</v>
      </c>
      <c r="D91" s="169"/>
      <c r="E91" s="81"/>
    </row>
    <row r="92" spans="1:5" x14ac:dyDescent="0.25">
      <c r="A92" s="3">
        <v>42892</v>
      </c>
      <c r="B92" s="63">
        <v>32</v>
      </c>
      <c r="C92" s="168" t="s">
        <v>361</v>
      </c>
      <c r="D92" s="169"/>
      <c r="E92" s="81"/>
    </row>
    <row r="93" spans="1:5" ht="30" customHeight="1" x14ac:dyDescent="0.25">
      <c r="A93" s="3">
        <v>42894</v>
      </c>
      <c r="B93" s="63">
        <v>6026</v>
      </c>
      <c r="C93" s="170" t="s">
        <v>359</v>
      </c>
      <c r="D93" s="170"/>
    </row>
    <row r="94" spans="1:5" ht="30" customHeight="1" x14ac:dyDescent="0.25">
      <c r="A94" s="3">
        <v>42894</v>
      </c>
      <c r="B94" s="63">
        <v>1236</v>
      </c>
      <c r="C94" s="170" t="s">
        <v>362</v>
      </c>
      <c r="D94" s="170"/>
      <c r="E94" s="81"/>
    </row>
    <row r="95" spans="1:5" ht="30" customHeight="1" x14ac:dyDescent="0.25">
      <c r="A95" s="3">
        <v>42529</v>
      </c>
      <c r="B95" s="63">
        <v>5952</v>
      </c>
      <c r="C95" s="170" t="s">
        <v>363</v>
      </c>
      <c r="D95" s="170"/>
      <c r="E95" s="81"/>
    </row>
    <row r="96" spans="1:5" x14ac:dyDescent="0.25">
      <c r="A96" s="3">
        <v>42894</v>
      </c>
      <c r="B96" s="63">
        <v>12</v>
      </c>
      <c r="C96" s="170" t="s">
        <v>361</v>
      </c>
      <c r="D96" s="170"/>
      <c r="E96" s="81"/>
    </row>
    <row r="97" spans="1:5" ht="30" customHeight="1" x14ac:dyDescent="0.25">
      <c r="A97" s="3">
        <v>42899</v>
      </c>
      <c r="B97" s="63">
        <v>4904</v>
      </c>
      <c r="C97" s="170" t="s">
        <v>359</v>
      </c>
      <c r="D97" s="170"/>
      <c r="E97" s="81"/>
    </row>
    <row r="98" spans="1:5" ht="30" customHeight="1" x14ac:dyDescent="0.25">
      <c r="A98" s="3">
        <v>42901</v>
      </c>
      <c r="B98" s="63">
        <v>1210</v>
      </c>
      <c r="C98" s="170" t="s">
        <v>359</v>
      </c>
      <c r="D98" s="170"/>
      <c r="E98" s="81"/>
    </row>
    <row r="99" spans="1:5" x14ac:dyDescent="0.25">
      <c r="A99" s="3">
        <v>42901</v>
      </c>
      <c r="B99" s="63">
        <v>25700</v>
      </c>
      <c r="C99" s="170" t="s">
        <v>364</v>
      </c>
      <c r="D99" s="170"/>
    </row>
    <row r="100" spans="1:5" ht="30" customHeight="1" x14ac:dyDescent="0.25">
      <c r="A100" s="3">
        <v>42905</v>
      </c>
      <c r="B100" s="63">
        <v>490</v>
      </c>
      <c r="C100" s="170" t="s">
        <v>359</v>
      </c>
      <c r="D100" s="170"/>
    </row>
    <row r="101" spans="1:5" ht="30" customHeight="1" x14ac:dyDescent="0.25">
      <c r="A101" s="3">
        <v>42906</v>
      </c>
      <c r="B101" s="63">
        <v>3570</v>
      </c>
      <c r="C101" s="170" t="s">
        <v>365</v>
      </c>
      <c r="D101" s="170"/>
    </row>
    <row r="102" spans="1:5" x14ac:dyDescent="0.25">
      <c r="A102" s="3">
        <v>42906</v>
      </c>
      <c r="B102" s="63">
        <v>30</v>
      </c>
      <c r="C102" s="170" t="s">
        <v>361</v>
      </c>
      <c r="D102" s="170"/>
    </row>
    <row r="103" spans="1:5" ht="30" customHeight="1" x14ac:dyDescent="0.25">
      <c r="A103" s="3">
        <v>42908</v>
      </c>
      <c r="B103" s="63">
        <v>11095</v>
      </c>
      <c r="C103" s="170" t="s">
        <v>359</v>
      </c>
      <c r="D103" s="170"/>
    </row>
    <row r="104" spans="1:5" x14ac:dyDescent="0.25">
      <c r="A104" s="3">
        <v>42909</v>
      </c>
      <c r="B104" s="63">
        <v>3008</v>
      </c>
      <c r="C104" s="168" t="s">
        <v>366</v>
      </c>
      <c r="D104" s="169"/>
    </row>
    <row r="105" spans="1:5" ht="30" customHeight="1" x14ac:dyDescent="0.25">
      <c r="A105" s="3">
        <v>42909</v>
      </c>
      <c r="B105" s="63">
        <v>1900</v>
      </c>
      <c r="C105" s="168" t="s">
        <v>367</v>
      </c>
      <c r="D105" s="169"/>
    </row>
    <row r="106" spans="1:5" ht="30" customHeight="1" x14ac:dyDescent="0.25">
      <c r="A106" s="3">
        <v>42912</v>
      </c>
      <c r="B106" s="63">
        <v>1205</v>
      </c>
      <c r="C106" s="168" t="s">
        <v>359</v>
      </c>
      <c r="D106" s="169"/>
    </row>
    <row r="107" spans="1:5" ht="30" customHeight="1" x14ac:dyDescent="0.25">
      <c r="A107" s="3">
        <v>42914</v>
      </c>
      <c r="B107" s="63">
        <v>20491.099999999999</v>
      </c>
      <c r="C107" s="168" t="s">
        <v>360</v>
      </c>
      <c r="D107" s="169"/>
    </row>
    <row r="108" spans="1:5" ht="30" customHeight="1" x14ac:dyDescent="0.25">
      <c r="A108" s="3">
        <v>42914</v>
      </c>
      <c r="B108" s="63">
        <v>4090</v>
      </c>
      <c r="C108" s="168" t="s">
        <v>368</v>
      </c>
      <c r="D108" s="169"/>
      <c r="E108" s="81"/>
    </row>
    <row r="109" spans="1:5" ht="29.25" customHeight="1" x14ac:dyDescent="0.25">
      <c r="A109" s="3">
        <v>42914</v>
      </c>
      <c r="B109" s="63">
        <v>3418.9</v>
      </c>
      <c r="C109" s="168" t="s">
        <v>369</v>
      </c>
      <c r="D109" s="169"/>
      <c r="E109" s="81"/>
    </row>
    <row r="110" spans="1:5" ht="30" customHeight="1" x14ac:dyDescent="0.25">
      <c r="A110" s="3">
        <v>42915</v>
      </c>
      <c r="B110" s="63">
        <v>5400</v>
      </c>
      <c r="C110" s="168" t="s">
        <v>359</v>
      </c>
      <c r="D110" s="169"/>
      <c r="E110" s="81"/>
    </row>
    <row r="111" spans="1:5" x14ac:dyDescent="0.25">
      <c r="A111" s="11" t="s">
        <v>2</v>
      </c>
      <c r="B111" s="31">
        <f>SUM(B11:B110)</f>
        <v>209852</v>
      </c>
      <c r="C111" s="77"/>
      <c r="D111" s="78"/>
    </row>
    <row r="113" spans="2:2" x14ac:dyDescent="0.25">
      <c r="B113" s="49"/>
    </row>
  </sheetData>
  <sheetProtection password="C6E7" sheet="1" formatCells="0" formatColumns="0" formatRows="0" insertColumns="0" insertRows="0" insertHyperlinks="0" deleteColumns="0" deleteRows="0" sort="0" autoFilter="0" pivotTables="0"/>
  <mergeCells count="29">
    <mergeCell ref="C98:D98"/>
    <mergeCell ref="C96:D96"/>
    <mergeCell ref="C93:D93"/>
    <mergeCell ref="C95:D95"/>
    <mergeCell ref="C90:D90"/>
    <mergeCell ref="A88:D88"/>
    <mergeCell ref="C97:D97"/>
    <mergeCell ref="C94:D94"/>
    <mergeCell ref="C92:D92"/>
    <mergeCell ref="C110:D110"/>
    <mergeCell ref="C100:D100"/>
    <mergeCell ref="C109:D109"/>
    <mergeCell ref="C102:D102"/>
    <mergeCell ref="C101:D101"/>
    <mergeCell ref="C108:D108"/>
    <mergeCell ref="C104:D104"/>
    <mergeCell ref="C105:D105"/>
    <mergeCell ref="C106:D106"/>
    <mergeCell ref="C107:D107"/>
    <mergeCell ref="C91:D91"/>
    <mergeCell ref="C103:D103"/>
    <mergeCell ref="B1:D1"/>
    <mergeCell ref="B2:D2"/>
    <mergeCell ref="B4:D4"/>
    <mergeCell ref="B5:D5"/>
    <mergeCell ref="B6:D6"/>
    <mergeCell ref="C89:D89"/>
    <mergeCell ref="A10:D10"/>
    <mergeCell ref="C99:D9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73"/>
  <sheetViews>
    <sheetView showGridLines="0" zoomScaleNormal="100" workbookViewId="0">
      <selection activeCell="A7" sqref="A7"/>
    </sheetView>
  </sheetViews>
  <sheetFormatPr defaultRowHeight="15" x14ac:dyDescent="0.25"/>
  <cols>
    <col min="1" max="1" width="18.85546875" style="1" customWidth="1"/>
    <col min="2" max="2" width="21.5703125" style="2" customWidth="1"/>
    <col min="3" max="3" width="110.5703125" customWidth="1"/>
  </cols>
  <sheetData>
    <row r="1" spans="1:3" ht="18.75" x14ac:dyDescent="0.3">
      <c r="B1" s="134" t="s">
        <v>20</v>
      </c>
      <c r="C1" s="134"/>
    </row>
    <row r="2" spans="1:3" ht="18.75" x14ac:dyDescent="0.3">
      <c r="B2" s="134" t="s">
        <v>21</v>
      </c>
      <c r="C2" s="134"/>
    </row>
    <row r="3" spans="1:3" ht="18.75" x14ac:dyDescent="0.3">
      <c r="B3" s="137"/>
      <c r="C3" s="137"/>
    </row>
    <row r="4" spans="1:3" ht="18.75" x14ac:dyDescent="0.3">
      <c r="B4" s="137" t="s">
        <v>12</v>
      </c>
      <c r="C4" s="137"/>
    </row>
    <row r="5" spans="1:3" ht="18.75" x14ac:dyDescent="0.3">
      <c r="B5" s="137" t="s">
        <v>135</v>
      </c>
      <c r="C5" s="137"/>
    </row>
    <row r="6" spans="1:3" ht="15.75" x14ac:dyDescent="0.25">
      <c r="B6" s="5"/>
      <c r="C6" s="6"/>
    </row>
    <row r="8" spans="1:3" x14ac:dyDescent="0.25">
      <c r="A8" s="26" t="s">
        <v>5</v>
      </c>
      <c r="B8" s="27" t="s">
        <v>7</v>
      </c>
      <c r="C8" s="28" t="s">
        <v>6</v>
      </c>
    </row>
    <row r="9" spans="1:3" ht="8.25" customHeight="1" x14ac:dyDescent="0.25">
      <c r="A9" s="149"/>
      <c r="B9" s="150"/>
      <c r="C9" s="151"/>
    </row>
    <row r="10" spans="1:3" x14ac:dyDescent="0.25">
      <c r="A10" s="14" t="s">
        <v>4</v>
      </c>
      <c r="B10" s="15"/>
      <c r="C10" s="16"/>
    </row>
    <row r="11" spans="1:3" ht="15" customHeight="1" x14ac:dyDescent="0.25">
      <c r="A11" s="108">
        <v>42908</v>
      </c>
      <c r="B11" s="103">
        <v>23855</v>
      </c>
      <c r="C11" s="104" t="s">
        <v>160</v>
      </c>
    </row>
    <row r="12" spans="1:3" ht="15" customHeight="1" x14ac:dyDescent="0.25">
      <c r="A12" s="108">
        <v>42914</v>
      </c>
      <c r="B12" s="103">
        <v>21959</v>
      </c>
      <c r="C12" s="104" t="s">
        <v>161</v>
      </c>
    </row>
    <row r="13" spans="1:3" x14ac:dyDescent="0.25">
      <c r="A13" s="17" t="s">
        <v>8</v>
      </c>
      <c r="B13" s="18"/>
      <c r="C13" s="19"/>
    </row>
    <row r="14" spans="1:3" x14ac:dyDescent="0.25">
      <c r="A14" s="99" t="s">
        <v>250</v>
      </c>
      <c r="B14" s="102">
        <v>5675</v>
      </c>
      <c r="C14" s="100" t="s">
        <v>155</v>
      </c>
    </row>
    <row r="15" spans="1:3" x14ac:dyDescent="0.25">
      <c r="A15" s="99" t="s">
        <v>250</v>
      </c>
      <c r="B15" s="102">
        <v>4241.5</v>
      </c>
      <c r="C15" s="100" t="s">
        <v>254</v>
      </c>
    </row>
    <row r="16" spans="1:3" x14ac:dyDescent="0.25">
      <c r="A16" s="99" t="s">
        <v>251</v>
      </c>
      <c r="B16" s="102">
        <v>10228.5</v>
      </c>
      <c r="C16" s="100" t="s">
        <v>255</v>
      </c>
    </row>
    <row r="17" spans="1:3" x14ac:dyDescent="0.25">
      <c r="A17" s="99" t="s">
        <v>251</v>
      </c>
      <c r="B17" s="102">
        <v>2604</v>
      </c>
      <c r="C17" s="100" t="s">
        <v>256</v>
      </c>
    </row>
    <row r="18" spans="1:3" x14ac:dyDescent="0.25">
      <c r="A18" s="99" t="s">
        <v>252</v>
      </c>
      <c r="B18" s="102">
        <v>3258.5</v>
      </c>
      <c r="C18" s="100" t="s">
        <v>156</v>
      </c>
    </row>
    <row r="19" spans="1:3" x14ac:dyDescent="0.25">
      <c r="A19" s="99" t="s">
        <v>252</v>
      </c>
      <c r="B19" s="102">
        <v>2507.5</v>
      </c>
      <c r="C19" s="100" t="s">
        <v>257</v>
      </c>
    </row>
    <row r="20" spans="1:3" x14ac:dyDescent="0.25">
      <c r="A20" s="99" t="s">
        <v>252</v>
      </c>
      <c r="B20" s="102">
        <v>6066</v>
      </c>
      <c r="C20" s="100" t="s">
        <v>258</v>
      </c>
    </row>
    <row r="21" spans="1:3" x14ac:dyDescent="0.25">
      <c r="A21" s="99" t="s">
        <v>253</v>
      </c>
      <c r="B21" s="102">
        <v>2345</v>
      </c>
      <c r="C21" s="100" t="s">
        <v>259</v>
      </c>
    </row>
    <row r="22" spans="1:3" x14ac:dyDescent="0.25">
      <c r="A22" s="99" t="s">
        <v>253</v>
      </c>
      <c r="B22" s="102">
        <v>1911</v>
      </c>
      <c r="C22" s="100" t="s">
        <v>260</v>
      </c>
    </row>
    <row r="23" spans="1:3" x14ac:dyDescent="0.25">
      <c r="A23" s="99" t="s">
        <v>253</v>
      </c>
      <c r="B23" s="102">
        <v>3885</v>
      </c>
      <c r="C23" s="100" t="s">
        <v>261</v>
      </c>
    </row>
    <row r="24" spans="1:3" x14ac:dyDescent="0.25">
      <c r="A24" s="109">
        <v>42905</v>
      </c>
      <c r="B24" s="102">
        <v>4079</v>
      </c>
      <c r="C24" s="100" t="s">
        <v>130</v>
      </c>
    </row>
    <row r="25" spans="1:3" x14ac:dyDescent="0.25">
      <c r="A25" s="109">
        <v>42906</v>
      </c>
      <c r="B25" s="102">
        <v>2082.5</v>
      </c>
      <c r="C25" s="100" t="s">
        <v>155</v>
      </c>
    </row>
    <row r="26" spans="1:3" x14ac:dyDescent="0.25">
      <c r="A26" s="109">
        <v>42906</v>
      </c>
      <c r="B26" s="102">
        <v>3924</v>
      </c>
      <c r="C26" s="100" t="s">
        <v>156</v>
      </c>
    </row>
    <row r="27" spans="1:3" x14ac:dyDescent="0.25">
      <c r="A27" s="109">
        <v>42912</v>
      </c>
      <c r="B27" s="102">
        <v>26435</v>
      </c>
      <c r="C27" s="100" t="s">
        <v>262</v>
      </c>
    </row>
    <row r="28" spans="1:3" x14ac:dyDescent="0.25">
      <c r="A28" s="109">
        <v>42916</v>
      </c>
      <c r="B28" s="102">
        <v>2604</v>
      </c>
      <c r="C28" s="100" t="s">
        <v>156</v>
      </c>
    </row>
    <row r="29" spans="1:3" x14ac:dyDescent="0.25">
      <c r="A29" s="109">
        <v>42916</v>
      </c>
      <c r="B29" s="102">
        <v>4606</v>
      </c>
      <c r="C29" s="100" t="s">
        <v>263</v>
      </c>
    </row>
    <row r="30" spans="1:3" x14ac:dyDescent="0.25">
      <c r="A30" s="17" t="s">
        <v>9</v>
      </c>
      <c r="B30" s="18"/>
      <c r="C30" s="19"/>
    </row>
    <row r="31" spans="1:3" x14ac:dyDescent="0.25">
      <c r="A31" s="61">
        <v>42893</v>
      </c>
      <c r="B31" s="62">
        <v>2000</v>
      </c>
      <c r="C31" s="47" t="s">
        <v>247</v>
      </c>
    </row>
    <row r="32" spans="1:3" x14ac:dyDescent="0.25">
      <c r="A32" s="108">
        <v>42899</v>
      </c>
      <c r="B32" s="103">
        <v>7000</v>
      </c>
      <c r="C32" s="104" t="s">
        <v>157</v>
      </c>
    </row>
    <row r="33" spans="1:3" x14ac:dyDescent="0.25">
      <c r="A33" s="108">
        <v>42899</v>
      </c>
      <c r="B33" s="103">
        <v>5320</v>
      </c>
      <c r="C33" s="104" t="s">
        <v>375</v>
      </c>
    </row>
    <row r="34" spans="1:3" x14ac:dyDescent="0.25">
      <c r="A34" s="108">
        <v>42908</v>
      </c>
      <c r="B34" s="103">
        <v>2000</v>
      </c>
      <c r="C34" s="104" t="s">
        <v>54</v>
      </c>
    </row>
    <row r="35" spans="1:3" x14ac:dyDescent="0.25">
      <c r="A35" s="108">
        <v>42908</v>
      </c>
      <c r="B35" s="103">
        <v>5144</v>
      </c>
      <c r="C35" s="104" t="s">
        <v>159</v>
      </c>
    </row>
    <row r="36" spans="1:3" x14ac:dyDescent="0.25">
      <c r="A36" s="108">
        <v>42912</v>
      </c>
      <c r="B36" s="103">
        <v>4500</v>
      </c>
      <c r="C36" s="104" t="s">
        <v>246</v>
      </c>
    </row>
    <row r="37" spans="1:3" x14ac:dyDescent="0.25">
      <c r="A37" s="108">
        <v>42912</v>
      </c>
      <c r="B37" s="103">
        <v>5000</v>
      </c>
      <c r="C37" s="104" t="s">
        <v>248</v>
      </c>
    </row>
    <row r="38" spans="1:3" x14ac:dyDescent="0.25">
      <c r="A38" s="108">
        <v>42913</v>
      </c>
      <c r="B38" s="103">
        <v>2000</v>
      </c>
      <c r="C38" s="104" t="s">
        <v>249</v>
      </c>
    </row>
    <row r="39" spans="1:3" x14ac:dyDescent="0.25">
      <c r="A39" s="108">
        <v>42916</v>
      </c>
      <c r="B39" s="117">
        <v>15660</v>
      </c>
      <c r="C39" s="118" t="s">
        <v>154</v>
      </c>
    </row>
    <row r="40" spans="1:3" x14ac:dyDescent="0.25">
      <c r="A40" s="129">
        <v>42916</v>
      </c>
      <c r="B40" s="63">
        <v>5976</v>
      </c>
      <c r="C40" s="43" t="s">
        <v>243</v>
      </c>
    </row>
    <row r="41" spans="1:3" x14ac:dyDescent="0.25">
      <c r="A41" s="68" t="s">
        <v>38</v>
      </c>
      <c r="B41" s="66"/>
      <c r="C41" s="67"/>
    </row>
    <row r="42" spans="1:3" x14ac:dyDescent="0.25">
      <c r="A42" s="7">
        <v>42887</v>
      </c>
      <c r="B42" s="8">
        <v>950</v>
      </c>
      <c r="C42" s="47" t="s">
        <v>371</v>
      </c>
    </row>
    <row r="43" spans="1:3" x14ac:dyDescent="0.25">
      <c r="A43" s="7">
        <v>42887</v>
      </c>
      <c r="B43" s="8">
        <v>4000</v>
      </c>
      <c r="C43" s="47" t="s">
        <v>144</v>
      </c>
    </row>
    <row r="44" spans="1:3" x14ac:dyDescent="0.25">
      <c r="A44" s="7">
        <v>42887</v>
      </c>
      <c r="B44" s="8">
        <v>5000</v>
      </c>
      <c r="C44" s="47" t="s">
        <v>145</v>
      </c>
    </row>
    <row r="45" spans="1:3" x14ac:dyDescent="0.25">
      <c r="A45" s="7">
        <v>42887</v>
      </c>
      <c r="B45" s="8">
        <v>51800</v>
      </c>
      <c r="C45" s="47" t="s">
        <v>372</v>
      </c>
    </row>
    <row r="46" spans="1:3" x14ac:dyDescent="0.25">
      <c r="A46" s="7">
        <v>42891</v>
      </c>
      <c r="B46" s="8">
        <v>2500</v>
      </c>
      <c r="C46" s="47" t="s">
        <v>240</v>
      </c>
    </row>
    <row r="47" spans="1:3" x14ac:dyDescent="0.25">
      <c r="A47" s="7">
        <v>42891</v>
      </c>
      <c r="B47" s="8">
        <v>6290</v>
      </c>
      <c r="C47" s="47" t="s">
        <v>373</v>
      </c>
    </row>
    <row r="48" spans="1:3" x14ac:dyDescent="0.25">
      <c r="A48" s="7">
        <v>42891</v>
      </c>
      <c r="B48" s="8">
        <v>6499.77</v>
      </c>
      <c r="C48" s="47" t="s">
        <v>146</v>
      </c>
    </row>
    <row r="49" spans="1:4" x14ac:dyDescent="0.25">
      <c r="A49" s="7">
        <v>42892</v>
      </c>
      <c r="B49" s="8">
        <v>19650</v>
      </c>
      <c r="C49" s="47" t="s">
        <v>148</v>
      </c>
    </row>
    <row r="50" spans="1:4" ht="15" customHeight="1" x14ac:dyDescent="0.25">
      <c r="A50" s="7">
        <v>42893</v>
      </c>
      <c r="B50" s="8">
        <v>8359</v>
      </c>
      <c r="C50" s="47" t="s">
        <v>374</v>
      </c>
    </row>
    <row r="51" spans="1:4" x14ac:dyDescent="0.25">
      <c r="A51" s="7">
        <v>42894</v>
      </c>
      <c r="B51" s="8">
        <v>3000</v>
      </c>
      <c r="C51" s="47" t="s">
        <v>149</v>
      </c>
    </row>
    <row r="52" spans="1:4" x14ac:dyDescent="0.25">
      <c r="A52" s="7">
        <v>42894</v>
      </c>
      <c r="B52" s="8">
        <v>551</v>
      </c>
      <c r="C52" s="47" t="s">
        <v>238</v>
      </c>
    </row>
    <row r="53" spans="1:4" x14ac:dyDescent="0.25">
      <c r="A53" s="7">
        <v>42899</v>
      </c>
      <c r="B53" s="8">
        <v>15000</v>
      </c>
      <c r="C53" s="47" t="s">
        <v>370</v>
      </c>
    </row>
    <row r="54" spans="1:4" x14ac:dyDescent="0.25">
      <c r="A54" s="7">
        <v>42901</v>
      </c>
      <c r="B54" s="8">
        <v>5419</v>
      </c>
      <c r="C54" s="47" t="s">
        <v>151</v>
      </c>
    </row>
    <row r="55" spans="1:4" x14ac:dyDescent="0.25">
      <c r="A55" s="7">
        <v>42907</v>
      </c>
      <c r="B55" s="8">
        <v>7195</v>
      </c>
      <c r="C55" s="47" t="s">
        <v>239</v>
      </c>
    </row>
    <row r="56" spans="1:4" x14ac:dyDescent="0.25">
      <c r="A56" s="7">
        <v>42908</v>
      </c>
      <c r="B56" s="8">
        <v>4057.01</v>
      </c>
      <c r="C56" s="47" t="s">
        <v>158</v>
      </c>
    </row>
    <row r="57" spans="1:4" x14ac:dyDescent="0.25">
      <c r="A57" s="7">
        <v>42916</v>
      </c>
      <c r="B57" s="8">
        <v>5000</v>
      </c>
      <c r="C57" s="47" t="s">
        <v>241</v>
      </c>
    </row>
    <row r="58" spans="1:4" s="76" customFormat="1" ht="30" customHeight="1" x14ac:dyDescent="0.25">
      <c r="A58" s="146" t="s">
        <v>40</v>
      </c>
      <c r="B58" s="147"/>
      <c r="C58" s="148"/>
    </row>
    <row r="59" spans="1:4" s="76" customFormat="1" x14ac:dyDescent="0.25">
      <c r="A59" s="106">
        <v>42893</v>
      </c>
      <c r="B59" s="62">
        <v>223000</v>
      </c>
      <c r="C59" s="105" t="s">
        <v>242</v>
      </c>
    </row>
    <row r="60" spans="1:4" s="76" customFormat="1" x14ac:dyDescent="0.25">
      <c r="A60" s="106">
        <v>42916</v>
      </c>
      <c r="B60" s="62">
        <v>26100</v>
      </c>
      <c r="C60" s="47" t="s">
        <v>153</v>
      </c>
    </row>
    <row r="61" spans="1:4" s="76" customFormat="1" x14ac:dyDescent="0.25">
      <c r="A61" s="106">
        <v>42916</v>
      </c>
      <c r="B61" s="62">
        <v>9960</v>
      </c>
      <c r="C61" s="105" t="s">
        <v>243</v>
      </c>
    </row>
    <row r="62" spans="1:4" x14ac:dyDescent="0.25">
      <c r="A62" s="17" t="s">
        <v>15</v>
      </c>
      <c r="B62" s="18"/>
      <c r="C62" s="19"/>
    </row>
    <row r="63" spans="1:4" x14ac:dyDescent="0.25">
      <c r="A63" s="61">
        <v>42892</v>
      </c>
      <c r="B63" s="62">
        <v>300</v>
      </c>
      <c r="C63" s="47" t="s">
        <v>147</v>
      </c>
      <c r="D63" s="95"/>
    </row>
    <row r="64" spans="1:4" x14ac:dyDescent="0.25">
      <c r="A64" s="61">
        <v>42892</v>
      </c>
      <c r="B64" s="62">
        <v>222</v>
      </c>
      <c r="C64" s="47" t="s">
        <v>237</v>
      </c>
      <c r="D64" s="95"/>
    </row>
    <row r="65" spans="1:3" x14ac:dyDescent="0.25">
      <c r="A65" s="7">
        <v>42899</v>
      </c>
      <c r="B65" s="8">
        <v>1700</v>
      </c>
      <c r="C65" s="47" t="s">
        <v>150</v>
      </c>
    </row>
    <row r="66" spans="1:3" x14ac:dyDescent="0.25">
      <c r="A66" s="7">
        <v>42916</v>
      </c>
      <c r="B66" s="8">
        <v>3990</v>
      </c>
      <c r="C66" s="47" t="s">
        <v>244</v>
      </c>
    </row>
    <row r="67" spans="1:3" x14ac:dyDescent="0.25">
      <c r="A67" s="7">
        <v>42916</v>
      </c>
      <c r="B67" s="8">
        <v>40020</v>
      </c>
      <c r="C67" s="47" t="s">
        <v>152</v>
      </c>
    </row>
    <row r="68" spans="1:3" x14ac:dyDescent="0.25">
      <c r="A68" s="7">
        <v>42916</v>
      </c>
      <c r="B68" s="8">
        <v>15317.08</v>
      </c>
      <c r="C68" s="47" t="s">
        <v>243</v>
      </c>
    </row>
    <row r="69" spans="1:3" x14ac:dyDescent="0.25">
      <c r="A69" s="7"/>
      <c r="B69" s="8">
        <f>30+30+30+30+199+456+1600+350+350+350+2355.7</f>
        <v>5780.7</v>
      </c>
      <c r="C69" s="43" t="s">
        <v>245</v>
      </c>
    </row>
    <row r="70" spans="1:3" x14ac:dyDescent="0.25">
      <c r="A70" s="11" t="s">
        <v>2</v>
      </c>
      <c r="B70" s="12">
        <f>SUM(B11:B69)</f>
        <v>658527.05999999994</v>
      </c>
      <c r="C70" s="13"/>
    </row>
    <row r="71" spans="1:3" x14ac:dyDescent="0.25">
      <c r="A71" s="2"/>
    </row>
    <row r="73" spans="1:3" x14ac:dyDescent="0.25">
      <c r="A73" s="2"/>
    </row>
  </sheetData>
  <sheetProtection password="C6E7" sheet="1" formatCells="0" formatColumns="0" formatRows="0" insertColumns="0" insertRows="0" insertHyperlinks="0" deleteColumns="0" deleteRows="0" sort="0" autoFilter="0" pivotTables="0"/>
  <mergeCells count="7">
    <mergeCell ref="B1:C1"/>
    <mergeCell ref="A58:C58"/>
    <mergeCell ref="A9:C9"/>
    <mergeCell ref="B2:C2"/>
    <mergeCell ref="B3:C3"/>
    <mergeCell ref="B4:C4"/>
    <mergeCell ref="B5:C5"/>
  </mergeCells>
  <pageMargins left="0.19685039370078741" right="0.19685039370078741" top="0.19685039370078741" bottom="0.19685039370078741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95"/>
  <sheetViews>
    <sheetView showGridLines="0" workbookViewId="0">
      <selection activeCell="A8" sqref="A8"/>
    </sheetView>
  </sheetViews>
  <sheetFormatPr defaultRowHeight="15" x14ac:dyDescent="0.25"/>
  <cols>
    <col min="1" max="2" width="20.7109375" style="1" customWidth="1"/>
    <col min="3" max="3" width="28.28515625" customWidth="1"/>
    <col min="4" max="4" width="63" customWidth="1"/>
  </cols>
  <sheetData>
    <row r="1" spans="1:4" ht="18.75" x14ac:dyDescent="0.3">
      <c r="B1" s="152" t="s">
        <v>20</v>
      </c>
      <c r="C1" s="152"/>
      <c r="D1" s="152"/>
    </row>
    <row r="2" spans="1:4" ht="18.75" x14ac:dyDescent="0.3">
      <c r="B2" s="152" t="s">
        <v>21</v>
      </c>
      <c r="C2" s="152"/>
      <c r="D2" s="152"/>
    </row>
    <row r="3" spans="1:4" ht="18" customHeight="1" x14ac:dyDescent="0.3">
      <c r="B3" s="91"/>
      <c r="C3" s="9"/>
    </row>
    <row r="4" spans="1:4" ht="18.75" x14ac:dyDescent="0.25">
      <c r="B4" s="153" t="s">
        <v>10</v>
      </c>
      <c r="C4" s="153"/>
      <c r="D4" s="153"/>
    </row>
    <row r="5" spans="1:4" ht="18.75" x14ac:dyDescent="0.25">
      <c r="B5" s="153" t="s">
        <v>47</v>
      </c>
      <c r="C5" s="153"/>
      <c r="D5" s="153"/>
    </row>
    <row r="6" spans="1:4" ht="18.75" x14ac:dyDescent="0.3">
      <c r="B6" s="154" t="s">
        <v>135</v>
      </c>
      <c r="C6" s="154"/>
      <c r="D6" s="154"/>
    </row>
    <row r="9" spans="1:4" x14ac:dyDescent="0.25">
      <c r="A9" s="11" t="s">
        <v>16</v>
      </c>
      <c r="B9" s="29" t="s">
        <v>7</v>
      </c>
      <c r="C9" s="55" t="s">
        <v>1</v>
      </c>
      <c r="D9" s="56" t="s">
        <v>6</v>
      </c>
    </row>
    <row r="10" spans="1:4" x14ac:dyDescent="0.25">
      <c r="A10" s="80">
        <v>42915.942048611112</v>
      </c>
      <c r="B10" s="90">
        <v>500</v>
      </c>
      <c r="C10" s="97" t="s">
        <v>165</v>
      </c>
      <c r="D10" s="107" t="s">
        <v>31</v>
      </c>
    </row>
    <row r="11" spans="1:4" x14ac:dyDescent="0.25">
      <c r="A11" s="80">
        <v>42915.781458333331</v>
      </c>
      <c r="B11" s="90">
        <v>500</v>
      </c>
      <c r="C11" s="97" t="s">
        <v>166</v>
      </c>
      <c r="D11" s="107" t="s">
        <v>31</v>
      </c>
    </row>
    <row r="12" spans="1:4" x14ac:dyDescent="0.25">
      <c r="A12" s="80">
        <v>42915.665844907409</v>
      </c>
      <c r="B12" s="90">
        <v>500</v>
      </c>
      <c r="C12" s="97" t="s">
        <v>167</v>
      </c>
      <c r="D12" s="107" t="s">
        <v>31</v>
      </c>
    </row>
    <row r="13" spans="1:4" x14ac:dyDescent="0.25">
      <c r="A13" s="80">
        <v>42915.659085648149</v>
      </c>
      <c r="B13" s="90">
        <v>2500</v>
      </c>
      <c r="C13" s="97" t="s">
        <v>168</v>
      </c>
      <c r="D13" s="107" t="s">
        <v>31</v>
      </c>
    </row>
    <row r="14" spans="1:4" x14ac:dyDescent="0.25">
      <c r="A14" s="80">
        <v>42915.648668981485</v>
      </c>
      <c r="B14" s="90">
        <v>500</v>
      </c>
      <c r="C14" s="97" t="s">
        <v>169</v>
      </c>
      <c r="D14" s="107" t="s">
        <v>170</v>
      </c>
    </row>
    <row r="15" spans="1:4" x14ac:dyDescent="0.25">
      <c r="A15" s="80">
        <v>42915.60900462963</v>
      </c>
      <c r="B15" s="90">
        <v>500</v>
      </c>
      <c r="C15" s="97" t="s">
        <v>64</v>
      </c>
      <c r="D15" s="107" t="s">
        <v>31</v>
      </c>
    </row>
    <row r="16" spans="1:4" x14ac:dyDescent="0.25">
      <c r="A16" s="80">
        <v>42915.47934027778</v>
      </c>
      <c r="B16" s="90">
        <v>500</v>
      </c>
      <c r="C16" s="97" t="s">
        <v>80</v>
      </c>
      <c r="D16" s="107" t="s">
        <v>31</v>
      </c>
    </row>
    <row r="17" spans="1:4" x14ac:dyDescent="0.25">
      <c r="A17" s="80">
        <v>42914.848171296297</v>
      </c>
      <c r="B17" s="90">
        <v>700</v>
      </c>
      <c r="C17" s="97" t="s">
        <v>171</v>
      </c>
      <c r="D17" s="107" t="s">
        <v>170</v>
      </c>
    </row>
    <row r="18" spans="1:4" x14ac:dyDescent="0.25">
      <c r="A18" s="80">
        <v>42914.712048611109</v>
      </c>
      <c r="B18" s="90">
        <v>100</v>
      </c>
      <c r="C18" s="97" t="s">
        <v>57</v>
      </c>
      <c r="D18" s="107" t="s">
        <v>31</v>
      </c>
    </row>
    <row r="19" spans="1:4" x14ac:dyDescent="0.25">
      <c r="A19" s="80">
        <v>42914.683020833334</v>
      </c>
      <c r="B19" s="90">
        <v>1000</v>
      </c>
      <c r="C19" s="97" t="s">
        <v>172</v>
      </c>
      <c r="D19" s="107" t="s">
        <v>170</v>
      </c>
    </row>
    <row r="20" spans="1:4" x14ac:dyDescent="0.25">
      <c r="A20" s="80">
        <v>42914.480821759258</v>
      </c>
      <c r="B20" s="90">
        <v>5000</v>
      </c>
      <c r="C20" s="97" t="s">
        <v>173</v>
      </c>
      <c r="D20" s="107" t="s">
        <v>31</v>
      </c>
    </row>
    <row r="21" spans="1:4" x14ac:dyDescent="0.25">
      <c r="A21" s="80">
        <v>42914.134872685187</v>
      </c>
      <c r="B21" s="90">
        <v>500</v>
      </c>
      <c r="C21" s="97" t="s">
        <v>174</v>
      </c>
      <c r="D21" s="107" t="s">
        <v>170</v>
      </c>
    </row>
    <row r="22" spans="1:4" x14ac:dyDescent="0.25">
      <c r="A22" s="80">
        <v>42914.029386574075</v>
      </c>
      <c r="B22" s="90">
        <v>50</v>
      </c>
      <c r="C22" s="97" t="s">
        <v>175</v>
      </c>
      <c r="D22" s="107" t="s">
        <v>170</v>
      </c>
    </row>
    <row r="23" spans="1:4" x14ac:dyDescent="0.25">
      <c r="A23" s="80">
        <v>42913.893912037034</v>
      </c>
      <c r="B23" s="90">
        <v>1000</v>
      </c>
      <c r="C23" s="97" t="s">
        <v>176</v>
      </c>
      <c r="D23" s="107" t="s">
        <v>170</v>
      </c>
    </row>
    <row r="24" spans="1:4" x14ac:dyDescent="0.25">
      <c r="A24" s="80">
        <v>42913.651979166665</v>
      </c>
      <c r="B24" s="90">
        <v>2050</v>
      </c>
      <c r="C24" s="97" t="s">
        <v>177</v>
      </c>
      <c r="D24" s="107" t="s">
        <v>31</v>
      </c>
    </row>
    <row r="25" spans="1:4" x14ac:dyDescent="0.25">
      <c r="A25" s="80">
        <v>42913.598530092589</v>
      </c>
      <c r="B25" s="90">
        <v>500</v>
      </c>
      <c r="C25" s="97" t="s">
        <v>178</v>
      </c>
      <c r="D25" s="107" t="s">
        <v>170</v>
      </c>
    </row>
    <row r="26" spans="1:4" x14ac:dyDescent="0.25">
      <c r="A26" s="80">
        <v>42913.569953703707</v>
      </c>
      <c r="B26" s="90">
        <v>1000</v>
      </c>
      <c r="C26" s="97" t="s">
        <v>179</v>
      </c>
      <c r="D26" s="107" t="s">
        <v>170</v>
      </c>
    </row>
    <row r="27" spans="1:4" x14ac:dyDescent="0.25">
      <c r="A27" s="80">
        <v>42913.537453703706</v>
      </c>
      <c r="B27" s="90">
        <v>200</v>
      </c>
      <c r="C27" s="97" t="s">
        <v>180</v>
      </c>
      <c r="D27" s="107" t="s">
        <v>170</v>
      </c>
    </row>
    <row r="28" spans="1:4" x14ac:dyDescent="0.25">
      <c r="A28" s="80">
        <v>42913.523368055554</v>
      </c>
      <c r="B28" s="90">
        <v>500</v>
      </c>
      <c r="C28" s="97" t="s">
        <v>181</v>
      </c>
      <c r="D28" s="107" t="s">
        <v>170</v>
      </c>
    </row>
    <row r="29" spans="1:4" x14ac:dyDescent="0.25">
      <c r="A29" s="80">
        <v>42913.508622685185</v>
      </c>
      <c r="B29" s="90">
        <v>1000</v>
      </c>
      <c r="C29" s="97" t="s">
        <v>182</v>
      </c>
      <c r="D29" s="107" t="s">
        <v>170</v>
      </c>
    </row>
    <row r="30" spans="1:4" x14ac:dyDescent="0.25">
      <c r="A30" s="80">
        <v>42913.001469907409</v>
      </c>
      <c r="B30" s="90">
        <v>300</v>
      </c>
      <c r="C30" s="97" t="s">
        <v>183</v>
      </c>
      <c r="D30" s="107" t="s">
        <v>170</v>
      </c>
    </row>
    <row r="31" spans="1:4" x14ac:dyDescent="0.25">
      <c r="A31" s="80">
        <v>42912.966620370367</v>
      </c>
      <c r="B31" s="90">
        <v>50</v>
      </c>
      <c r="C31" s="97" t="s">
        <v>77</v>
      </c>
      <c r="D31" s="107" t="s">
        <v>170</v>
      </c>
    </row>
    <row r="32" spans="1:4" x14ac:dyDescent="0.25">
      <c r="A32" s="80">
        <v>42912.789305555554</v>
      </c>
      <c r="B32" s="90">
        <v>500</v>
      </c>
      <c r="C32" s="97" t="s">
        <v>184</v>
      </c>
      <c r="D32" s="107" t="s">
        <v>31</v>
      </c>
    </row>
    <row r="33" spans="1:4" x14ac:dyDescent="0.25">
      <c r="A33" s="80">
        <v>42911.901516203703</v>
      </c>
      <c r="B33" s="90">
        <v>500</v>
      </c>
      <c r="C33" s="97" t="s">
        <v>185</v>
      </c>
      <c r="D33" s="107" t="s">
        <v>31</v>
      </c>
    </row>
    <row r="34" spans="1:4" x14ac:dyDescent="0.25">
      <c r="A34" s="80">
        <v>42911.788310185184</v>
      </c>
      <c r="B34" s="90">
        <v>50</v>
      </c>
      <c r="C34" s="97" t="s">
        <v>78</v>
      </c>
      <c r="D34" s="107" t="s">
        <v>31</v>
      </c>
    </row>
    <row r="35" spans="1:4" x14ac:dyDescent="0.25">
      <c r="A35" s="80">
        <v>42910.485729166663</v>
      </c>
      <c r="B35" s="90">
        <v>2500</v>
      </c>
      <c r="C35" s="97" t="s">
        <v>186</v>
      </c>
      <c r="D35" s="107" t="s">
        <v>31</v>
      </c>
    </row>
    <row r="36" spans="1:4" x14ac:dyDescent="0.25">
      <c r="A36" s="80">
        <v>42910.138888888891</v>
      </c>
      <c r="B36" s="90">
        <v>500</v>
      </c>
      <c r="C36" s="97" t="s">
        <v>76</v>
      </c>
      <c r="D36" s="107" t="s">
        <v>31</v>
      </c>
    </row>
    <row r="37" spans="1:4" x14ac:dyDescent="0.25">
      <c r="A37" s="80">
        <v>42909.934212962966</v>
      </c>
      <c r="B37" s="90">
        <v>1750</v>
      </c>
      <c r="C37" s="97" t="s">
        <v>75</v>
      </c>
      <c r="D37" s="107" t="s">
        <v>31</v>
      </c>
    </row>
    <row r="38" spans="1:4" x14ac:dyDescent="0.25">
      <c r="A38" s="80">
        <v>42909.83730324074</v>
      </c>
      <c r="B38" s="90">
        <v>100</v>
      </c>
      <c r="C38" s="97" t="s">
        <v>187</v>
      </c>
      <c r="D38" s="107" t="s">
        <v>31</v>
      </c>
    </row>
    <row r="39" spans="1:4" x14ac:dyDescent="0.25">
      <c r="A39" s="80">
        <v>42909.675104166665</v>
      </c>
      <c r="B39" s="90">
        <v>300</v>
      </c>
      <c r="C39" s="97" t="s">
        <v>73</v>
      </c>
      <c r="D39" s="107" t="s">
        <v>31</v>
      </c>
    </row>
    <row r="40" spans="1:4" x14ac:dyDescent="0.25">
      <c r="A40" s="80">
        <v>42909.489618055559</v>
      </c>
      <c r="B40" s="90">
        <v>500</v>
      </c>
      <c r="C40" s="97" t="s">
        <v>74</v>
      </c>
      <c r="D40" s="107" t="s">
        <v>53</v>
      </c>
    </row>
    <row r="41" spans="1:4" x14ac:dyDescent="0.25">
      <c r="A41" s="80">
        <v>42908.947812500002</v>
      </c>
      <c r="B41" s="90">
        <v>500</v>
      </c>
      <c r="C41" s="97" t="s">
        <v>67</v>
      </c>
      <c r="D41" s="107" t="s">
        <v>31</v>
      </c>
    </row>
    <row r="42" spans="1:4" x14ac:dyDescent="0.25">
      <c r="A42" s="80">
        <v>42908.819305555553</v>
      </c>
      <c r="B42" s="90">
        <v>500</v>
      </c>
      <c r="C42" s="97" t="s">
        <v>72</v>
      </c>
      <c r="D42" s="107" t="s">
        <v>31</v>
      </c>
    </row>
    <row r="43" spans="1:4" x14ac:dyDescent="0.25">
      <c r="A43" s="80">
        <v>42908.624780092592</v>
      </c>
      <c r="B43" s="90">
        <v>1000</v>
      </c>
      <c r="C43" s="97" t="s">
        <v>188</v>
      </c>
      <c r="D43" s="107" t="s">
        <v>189</v>
      </c>
    </row>
    <row r="44" spans="1:4" x14ac:dyDescent="0.25">
      <c r="A44" s="80">
        <v>42908.049537037034</v>
      </c>
      <c r="B44" s="90">
        <v>500</v>
      </c>
      <c r="C44" s="97" t="s">
        <v>190</v>
      </c>
      <c r="D44" s="107" t="s">
        <v>31</v>
      </c>
    </row>
    <row r="45" spans="1:4" x14ac:dyDescent="0.25">
      <c r="A45" s="80">
        <v>42906.517708333333</v>
      </c>
      <c r="B45" s="90">
        <v>1000</v>
      </c>
      <c r="C45" s="97" t="s">
        <v>191</v>
      </c>
      <c r="D45" s="107" t="s">
        <v>31</v>
      </c>
    </row>
    <row r="46" spans="1:4" x14ac:dyDescent="0.25">
      <c r="A46" s="80">
        <v>42906.515185185184</v>
      </c>
      <c r="B46" s="90">
        <v>1000</v>
      </c>
      <c r="C46" s="97" t="s">
        <v>70</v>
      </c>
      <c r="D46" s="107" t="s">
        <v>31</v>
      </c>
    </row>
    <row r="47" spans="1:4" x14ac:dyDescent="0.25">
      <c r="A47" s="80">
        <v>42906.474710648145</v>
      </c>
      <c r="B47" s="90">
        <v>1000</v>
      </c>
      <c r="C47" s="97" t="s">
        <v>192</v>
      </c>
      <c r="D47" s="107" t="s">
        <v>31</v>
      </c>
    </row>
    <row r="48" spans="1:4" x14ac:dyDescent="0.25">
      <c r="A48" s="80">
        <v>42906.466469907406</v>
      </c>
      <c r="B48" s="90">
        <v>300</v>
      </c>
      <c r="C48" s="97" t="s">
        <v>193</v>
      </c>
      <c r="D48" s="107" t="s">
        <v>31</v>
      </c>
    </row>
    <row r="49" spans="1:4" x14ac:dyDescent="0.25">
      <c r="A49" s="80">
        <v>42905.857719907406</v>
      </c>
      <c r="B49" s="90">
        <v>500</v>
      </c>
      <c r="C49" s="97" t="s">
        <v>71</v>
      </c>
      <c r="D49" s="107" t="s">
        <v>31</v>
      </c>
    </row>
    <row r="50" spans="1:4" x14ac:dyDescent="0.25">
      <c r="A50" s="80">
        <v>42905.70689814815</v>
      </c>
      <c r="B50" s="90">
        <v>131</v>
      </c>
      <c r="C50" s="97" t="s">
        <v>194</v>
      </c>
      <c r="D50" s="107" t="s">
        <v>31</v>
      </c>
    </row>
    <row r="51" spans="1:4" x14ac:dyDescent="0.25">
      <c r="A51" s="80">
        <v>42905.542627314811</v>
      </c>
      <c r="B51" s="90">
        <v>50</v>
      </c>
      <c r="C51" s="97" t="s">
        <v>195</v>
      </c>
      <c r="D51" s="107" t="s">
        <v>31</v>
      </c>
    </row>
    <row r="52" spans="1:4" x14ac:dyDescent="0.25">
      <c r="A52" s="80">
        <v>42905.495763888888</v>
      </c>
      <c r="B52" s="90">
        <v>500</v>
      </c>
      <c r="C52" s="97" t="s">
        <v>196</v>
      </c>
      <c r="D52" s="107" t="s">
        <v>31</v>
      </c>
    </row>
    <row r="53" spans="1:4" x14ac:dyDescent="0.25">
      <c r="A53" s="80">
        <v>42905.490960648145</v>
      </c>
      <c r="B53" s="90">
        <v>15000</v>
      </c>
      <c r="C53" s="97" t="s">
        <v>58</v>
      </c>
      <c r="D53" s="107" t="s">
        <v>31</v>
      </c>
    </row>
    <row r="54" spans="1:4" x14ac:dyDescent="0.25">
      <c r="A54" s="80">
        <v>42904.86347222222</v>
      </c>
      <c r="B54" s="90">
        <v>500</v>
      </c>
      <c r="C54" s="97" t="s">
        <v>197</v>
      </c>
      <c r="D54" s="107" t="s">
        <v>31</v>
      </c>
    </row>
    <row r="55" spans="1:4" x14ac:dyDescent="0.25">
      <c r="A55" s="80">
        <v>42904.354224537034</v>
      </c>
      <c r="B55" s="90">
        <v>2000</v>
      </c>
      <c r="C55" s="97" t="s">
        <v>69</v>
      </c>
      <c r="D55" s="107" t="s">
        <v>31</v>
      </c>
    </row>
    <row r="56" spans="1:4" x14ac:dyDescent="0.25">
      <c r="A56" s="80">
        <v>42903.892557870371</v>
      </c>
      <c r="B56" s="90">
        <v>1000</v>
      </c>
      <c r="C56" s="97" t="s">
        <v>68</v>
      </c>
      <c r="D56" s="107" t="s">
        <v>31</v>
      </c>
    </row>
    <row r="57" spans="1:4" x14ac:dyDescent="0.25">
      <c r="A57" s="80">
        <v>42903.428298611114</v>
      </c>
      <c r="B57" s="90">
        <v>1500</v>
      </c>
      <c r="C57" s="97" t="s">
        <v>198</v>
      </c>
      <c r="D57" s="107" t="s">
        <v>31</v>
      </c>
    </row>
    <row r="58" spans="1:4" x14ac:dyDescent="0.25">
      <c r="A58" s="80">
        <v>42903.051666666666</v>
      </c>
      <c r="B58" s="90">
        <v>500</v>
      </c>
      <c r="C58" s="97" t="s">
        <v>199</v>
      </c>
      <c r="D58" s="107" t="s">
        <v>31</v>
      </c>
    </row>
    <row r="59" spans="1:4" x14ac:dyDescent="0.25">
      <c r="A59" s="80">
        <v>42902.906354166669</v>
      </c>
      <c r="B59" s="90">
        <v>238</v>
      </c>
      <c r="C59" s="97" t="s">
        <v>66</v>
      </c>
      <c r="D59" s="107" t="s">
        <v>31</v>
      </c>
    </row>
    <row r="60" spans="1:4" x14ac:dyDescent="0.25">
      <c r="A60" s="80">
        <v>42902.79724537037</v>
      </c>
      <c r="B60" s="90">
        <v>1000</v>
      </c>
      <c r="C60" s="97" t="s">
        <v>200</v>
      </c>
      <c r="D60" s="107" t="s">
        <v>31</v>
      </c>
    </row>
    <row r="61" spans="1:4" x14ac:dyDescent="0.25">
      <c r="A61" s="80">
        <v>42902.571550925924</v>
      </c>
      <c r="B61" s="90">
        <v>2000</v>
      </c>
      <c r="C61" s="97" t="s">
        <v>201</v>
      </c>
      <c r="D61" s="107" t="s">
        <v>31</v>
      </c>
    </row>
    <row r="62" spans="1:4" x14ac:dyDescent="0.25">
      <c r="A62" s="80">
        <v>42902.518391203703</v>
      </c>
      <c r="B62" s="90">
        <v>500</v>
      </c>
      <c r="C62" s="97" t="s">
        <v>202</v>
      </c>
      <c r="D62" s="107" t="s">
        <v>31</v>
      </c>
    </row>
    <row r="63" spans="1:4" x14ac:dyDescent="0.25">
      <c r="A63" s="80">
        <v>42902.516400462962</v>
      </c>
      <c r="B63" s="90">
        <v>500</v>
      </c>
      <c r="C63" s="97" t="s">
        <v>203</v>
      </c>
      <c r="D63" s="107" t="s">
        <v>31</v>
      </c>
    </row>
    <row r="64" spans="1:4" x14ac:dyDescent="0.25">
      <c r="A64" s="80">
        <v>42902.457106481481</v>
      </c>
      <c r="B64" s="90">
        <v>500</v>
      </c>
      <c r="C64" s="97" t="s">
        <v>65</v>
      </c>
      <c r="D64" s="107" t="s">
        <v>31</v>
      </c>
    </row>
    <row r="65" spans="1:4" x14ac:dyDescent="0.25">
      <c r="A65" s="80">
        <v>42901.599780092591</v>
      </c>
      <c r="B65" s="90">
        <v>500</v>
      </c>
      <c r="C65" s="97" t="s">
        <v>204</v>
      </c>
      <c r="D65" s="107" t="s">
        <v>31</v>
      </c>
    </row>
    <row r="66" spans="1:4" x14ac:dyDescent="0.25">
      <c r="A66" s="80">
        <v>42901.527928240743</v>
      </c>
      <c r="B66" s="90">
        <v>1000</v>
      </c>
      <c r="C66" s="97" t="s">
        <v>56</v>
      </c>
      <c r="D66" s="107" t="s">
        <v>31</v>
      </c>
    </row>
    <row r="67" spans="1:4" x14ac:dyDescent="0.25">
      <c r="A67" s="80">
        <v>42900.80096064815</v>
      </c>
      <c r="B67" s="90">
        <v>500</v>
      </c>
      <c r="C67" s="97" t="s">
        <v>205</v>
      </c>
      <c r="D67" s="107" t="s">
        <v>31</v>
      </c>
    </row>
    <row r="68" spans="1:4" x14ac:dyDescent="0.25">
      <c r="A68" s="80">
        <v>42899.788298611114</v>
      </c>
      <c r="B68" s="90">
        <v>200</v>
      </c>
      <c r="C68" s="97" t="s">
        <v>63</v>
      </c>
      <c r="D68" s="107" t="s">
        <v>31</v>
      </c>
    </row>
    <row r="69" spans="1:4" x14ac:dyDescent="0.25">
      <c r="A69" s="80">
        <v>42899.711226851854</v>
      </c>
      <c r="B69" s="90">
        <v>500</v>
      </c>
      <c r="C69" s="97" t="s">
        <v>206</v>
      </c>
      <c r="D69" s="107" t="s">
        <v>31</v>
      </c>
    </row>
    <row r="70" spans="1:4" x14ac:dyDescent="0.25">
      <c r="A70" s="80">
        <v>42899.108900462961</v>
      </c>
      <c r="B70" s="90">
        <v>15000</v>
      </c>
      <c r="C70" s="97" t="s">
        <v>207</v>
      </c>
      <c r="D70" s="107" t="s">
        <v>31</v>
      </c>
    </row>
    <row r="71" spans="1:4" x14ac:dyDescent="0.25">
      <c r="A71" s="80">
        <v>42898.901064814818</v>
      </c>
      <c r="B71" s="90">
        <v>200</v>
      </c>
      <c r="C71" s="97" t="s">
        <v>79</v>
      </c>
      <c r="D71" s="107" t="s">
        <v>31</v>
      </c>
    </row>
    <row r="72" spans="1:4" x14ac:dyDescent="0.25">
      <c r="A72" s="80">
        <v>42898.686284722222</v>
      </c>
      <c r="B72" s="90">
        <v>500</v>
      </c>
      <c r="C72" s="97" t="s">
        <v>208</v>
      </c>
      <c r="D72" s="107" t="s">
        <v>31</v>
      </c>
    </row>
    <row r="73" spans="1:4" x14ac:dyDescent="0.25">
      <c r="A73" s="80">
        <v>42896.96197916667</v>
      </c>
      <c r="B73" s="90">
        <v>100</v>
      </c>
      <c r="C73" s="97" t="s">
        <v>62</v>
      </c>
      <c r="D73" s="107" t="s">
        <v>31</v>
      </c>
    </row>
    <row r="74" spans="1:4" x14ac:dyDescent="0.25">
      <c r="A74" s="80">
        <v>42896.443124999998</v>
      </c>
      <c r="B74" s="90">
        <v>1500</v>
      </c>
      <c r="C74" s="97" t="s">
        <v>209</v>
      </c>
      <c r="D74" s="107" t="s">
        <v>31</v>
      </c>
    </row>
    <row r="75" spans="1:4" x14ac:dyDescent="0.25">
      <c r="A75" s="80">
        <v>42895.494409722225</v>
      </c>
      <c r="B75" s="90">
        <v>3000</v>
      </c>
      <c r="C75" s="97" t="s">
        <v>210</v>
      </c>
      <c r="D75" s="107" t="s">
        <v>31</v>
      </c>
    </row>
    <row r="76" spans="1:4" x14ac:dyDescent="0.25">
      <c r="A76" s="80">
        <v>42895.426666666666</v>
      </c>
      <c r="B76" s="90">
        <v>3000</v>
      </c>
      <c r="C76" s="97" t="s">
        <v>211</v>
      </c>
      <c r="D76" s="107" t="s">
        <v>31</v>
      </c>
    </row>
    <row r="77" spans="1:4" x14ac:dyDescent="0.25">
      <c r="A77" s="80">
        <v>42894.365104166667</v>
      </c>
      <c r="B77" s="90">
        <v>3000</v>
      </c>
      <c r="C77" s="97" t="s">
        <v>68</v>
      </c>
      <c r="D77" s="107" t="s">
        <v>31</v>
      </c>
    </row>
    <row r="78" spans="1:4" x14ac:dyDescent="0.25">
      <c r="A78" s="80">
        <v>42894.362430555557</v>
      </c>
      <c r="B78" s="90">
        <v>2000</v>
      </c>
      <c r="C78" s="97" t="s">
        <v>212</v>
      </c>
      <c r="D78" s="107" t="s">
        <v>31</v>
      </c>
    </row>
    <row r="79" spans="1:4" x14ac:dyDescent="0.25">
      <c r="A79" s="80">
        <v>42893.950231481482</v>
      </c>
      <c r="B79" s="90">
        <v>1000</v>
      </c>
      <c r="C79" s="97" t="s">
        <v>171</v>
      </c>
      <c r="D79" s="107" t="s">
        <v>31</v>
      </c>
    </row>
    <row r="80" spans="1:4" x14ac:dyDescent="0.25">
      <c r="A80" s="80">
        <v>42893.734050925923</v>
      </c>
      <c r="B80" s="90">
        <v>1500</v>
      </c>
      <c r="C80" s="97" t="s">
        <v>55</v>
      </c>
      <c r="D80" s="107" t="s">
        <v>31</v>
      </c>
    </row>
    <row r="81" spans="1:4" x14ac:dyDescent="0.25">
      <c r="A81" s="80">
        <v>42893.643043981479</v>
      </c>
      <c r="B81" s="90">
        <v>1000</v>
      </c>
      <c r="C81" s="97" t="s">
        <v>213</v>
      </c>
      <c r="D81" s="107" t="s">
        <v>31</v>
      </c>
    </row>
    <row r="82" spans="1:4" x14ac:dyDescent="0.25">
      <c r="A82" s="80">
        <v>42892.678668981483</v>
      </c>
      <c r="B82" s="90">
        <v>500</v>
      </c>
      <c r="C82" s="97" t="s">
        <v>214</v>
      </c>
      <c r="D82" s="107" t="s">
        <v>31</v>
      </c>
    </row>
    <row r="83" spans="1:4" x14ac:dyDescent="0.25">
      <c r="A83" s="80">
        <v>42892.468993055554</v>
      </c>
      <c r="B83" s="90">
        <v>3000</v>
      </c>
      <c r="C83" s="97" t="s">
        <v>61</v>
      </c>
      <c r="D83" s="107" t="s">
        <v>31</v>
      </c>
    </row>
    <row r="84" spans="1:4" x14ac:dyDescent="0.25">
      <c r="A84" s="80">
        <v>42891.782268518517</v>
      </c>
      <c r="B84" s="90">
        <v>500</v>
      </c>
      <c r="C84" s="97" t="s">
        <v>60</v>
      </c>
      <c r="D84" s="107" t="s">
        <v>31</v>
      </c>
    </row>
    <row r="85" spans="1:4" x14ac:dyDescent="0.25">
      <c r="A85" s="80">
        <v>42890.770844907405</v>
      </c>
      <c r="B85" s="90">
        <v>500</v>
      </c>
      <c r="C85" s="97" t="s">
        <v>215</v>
      </c>
      <c r="D85" s="107" t="s">
        <v>189</v>
      </c>
    </row>
    <row r="86" spans="1:4" x14ac:dyDescent="0.25">
      <c r="A86" s="80">
        <v>42890.443506944444</v>
      </c>
      <c r="B86" s="90">
        <v>1000</v>
      </c>
      <c r="C86" s="97" t="s">
        <v>74</v>
      </c>
      <c r="D86" s="107" t="s">
        <v>31</v>
      </c>
    </row>
    <row r="87" spans="1:4" x14ac:dyDescent="0.25">
      <c r="A87" s="80">
        <v>42887.747581018521</v>
      </c>
      <c r="B87" s="90">
        <v>500</v>
      </c>
      <c r="C87" s="97" t="s">
        <v>216</v>
      </c>
      <c r="D87" s="107" t="s">
        <v>31</v>
      </c>
    </row>
    <row r="88" spans="1:4" x14ac:dyDescent="0.25">
      <c r="A88" s="80">
        <v>42887.487141203703</v>
      </c>
      <c r="B88" s="90">
        <v>300</v>
      </c>
      <c r="C88" s="97" t="s">
        <v>217</v>
      </c>
      <c r="D88" s="107" t="s">
        <v>31</v>
      </c>
    </row>
    <row r="89" spans="1:4" x14ac:dyDescent="0.25">
      <c r="A89" s="80">
        <v>42887.424502314818</v>
      </c>
      <c r="B89" s="90">
        <v>500</v>
      </c>
      <c r="C89" s="97" t="s">
        <v>218</v>
      </c>
      <c r="D89" s="107" t="s">
        <v>31</v>
      </c>
    </row>
    <row r="90" spans="1:4" x14ac:dyDescent="0.25">
      <c r="A90" s="80">
        <v>42887.410254629627</v>
      </c>
      <c r="B90" s="90">
        <v>5000</v>
      </c>
      <c r="C90" s="97" t="s">
        <v>59</v>
      </c>
      <c r="D90" s="107" t="s">
        <v>31</v>
      </c>
    </row>
    <row r="91" spans="1:4" x14ac:dyDescent="0.25">
      <c r="A91" s="80">
        <v>42887.391261574077</v>
      </c>
      <c r="B91" s="90">
        <v>500</v>
      </c>
      <c r="C91" s="97" t="s">
        <v>219</v>
      </c>
      <c r="D91" s="107" t="s">
        <v>31</v>
      </c>
    </row>
    <row r="92" spans="1:4" x14ac:dyDescent="0.25">
      <c r="A92" s="80">
        <v>42886.90520833333</v>
      </c>
      <c r="B92" s="90">
        <v>500</v>
      </c>
      <c r="C92" s="97" t="s">
        <v>220</v>
      </c>
      <c r="D92" s="107" t="s">
        <v>31</v>
      </c>
    </row>
    <row r="93" spans="1:4" x14ac:dyDescent="0.25">
      <c r="A93" s="80">
        <v>42886.538981481484</v>
      </c>
      <c r="B93" s="90">
        <v>30000</v>
      </c>
      <c r="C93" s="97" t="s">
        <v>58</v>
      </c>
      <c r="D93" s="107" t="s">
        <v>31</v>
      </c>
    </row>
    <row r="94" spans="1:4" x14ac:dyDescent="0.25">
      <c r="A94" s="57" t="s">
        <v>2</v>
      </c>
      <c r="B94" s="94">
        <f>SUM(B10:B93)</f>
        <v>135669</v>
      </c>
      <c r="C94" s="59"/>
      <c r="D94" s="59"/>
    </row>
    <row r="95" spans="1:4" ht="45" x14ac:dyDescent="0.25">
      <c r="A95" s="50" t="s">
        <v>48</v>
      </c>
      <c r="B95" s="12">
        <f>B94-B94*2.9%</f>
        <v>131734.59899999999</v>
      </c>
      <c r="C95" s="60"/>
      <c r="D95" s="32"/>
    </row>
  </sheetData>
  <sheetProtection password="C6E7" sheet="1" formatCells="0" formatColumns="0" formatRows="0" insertColumns="0" insertRows="0" insertHyperlinks="0" deleteColumns="0" deleteRows="0" sort="0" autoFilter="0" pivotTables="0"/>
  <mergeCells count="5">
    <mergeCell ref="B1:D1"/>
    <mergeCell ref="B2:D2"/>
    <mergeCell ref="B4:D4"/>
    <mergeCell ref="B5:D5"/>
    <mergeCell ref="B6:D6"/>
  </mergeCells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28"/>
  <sheetViews>
    <sheetView showGridLines="0" workbookViewId="0">
      <selection activeCell="A8" sqref="A8"/>
    </sheetView>
  </sheetViews>
  <sheetFormatPr defaultRowHeight="15" x14ac:dyDescent="0.25"/>
  <cols>
    <col min="1" max="1" width="20.7109375" style="1" customWidth="1"/>
    <col min="2" max="2" width="20.7109375" customWidth="1"/>
    <col min="3" max="3" width="32.85546875" customWidth="1"/>
    <col min="4" max="4" width="63" customWidth="1"/>
  </cols>
  <sheetData>
    <row r="1" spans="1:4" ht="18.75" x14ac:dyDescent="0.3">
      <c r="B1" s="152" t="s">
        <v>20</v>
      </c>
      <c r="C1" s="152"/>
      <c r="D1" s="152"/>
    </row>
    <row r="2" spans="1:4" ht="18.75" x14ac:dyDescent="0.3">
      <c r="B2" s="152" t="s">
        <v>21</v>
      </c>
      <c r="C2" s="152"/>
      <c r="D2" s="152"/>
    </row>
    <row r="3" spans="1:4" ht="18" customHeight="1" x14ac:dyDescent="0.3">
      <c r="B3" s="9"/>
      <c r="C3" s="9"/>
    </row>
    <row r="4" spans="1:4" ht="18.75" x14ac:dyDescent="0.25">
      <c r="B4" s="153" t="s">
        <v>10</v>
      </c>
      <c r="C4" s="153"/>
      <c r="D4" s="153"/>
    </row>
    <row r="5" spans="1:4" ht="18.75" x14ac:dyDescent="0.25">
      <c r="B5" s="153" t="s">
        <v>18</v>
      </c>
      <c r="C5" s="153"/>
      <c r="D5" s="153"/>
    </row>
    <row r="6" spans="1:4" ht="18.75" x14ac:dyDescent="0.3">
      <c r="B6" s="154" t="s">
        <v>135</v>
      </c>
      <c r="C6" s="154"/>
      <c r="D6" s="154"/>
    </row>
    <row r="9" spans="1:4" x14ac:dyDescent="0.25">
      <c r="A9" s="11" t="s">
        <v>16</v>
      </c>
      <c r="B9" s="29" t="s">
        <v>7</v>
      </c>
      <c r="C9" s="55" t="s">
        <v>1</v>
      </c>
      <c r="D9" s="56" t="s">
        <v>6</v>
      </c>
    </row>
    <row r="10" spans="1:4" x14ac:dyDescent="0.25">
      <c r="A10" s="44">
        <v>42887</v>
      </c>
      <c r="B10" s="46">
        <v>100</v>
      </c>
      <c r="C10" s="45" t="s">
        <v>82</v>
      </c>
      <c r="D10" s="45" t="s">
        <v>46</v>
      </c>
    </row>
    <row r="11" spans="1:4" x14ac:dyDescent="0.25">
      <c r="A11" s="44">
        <v>42892</v>
      </c>
      <c r="B11" s="46">
        <v>300</v>
      </c>
      <c r="C11" s="45" t="s">
        <v>162</v>
      </c>
      <c r="D11" s="45" t="s">
        <v>31</v>
      </c>
    </row>
    <row r="12" spans="1:4" x14ac:dyDescent="0.25">
      <c r="A12" s="44">
        <v>42894</v>
      </c>
      <c r="B12" s="46">
        <v>100</v>
      </c>
      <c r="C12" s="45" t="s">
        <v>83</v>
      </c>
      <c r="D12" s="45" t="s">
        <v>31</v>
      </c>
    </row>
    <row r="13" spans="1:4" x14ac:dyDescent="0.25">
      <c r="A13" s="44">
        <v>42900</v>
      </c>
      <c r="B13" s="46">
        <v>100</v>
      </c>
      <c r="C13" s="45" t="s">
        <v>84</v>
      </c>
      <c r="D13" s="45" t="s">
        <v>31</v>
      </c>
    </row>
    <row r="14" spans="1:4" x14ac:dyDescent="0.25">
      <c r="A14" s="44">
        <v>42901</v>
      </c>
      <c r="B14" s="46">
        <v>100</v>
      </c>
      <c r="C14" s="45" t="s">
        <v>85</v>
      </c>
      <c r="D14" s="45" t="s">
        <v>31</v>
      </c>
    </row>
    <row r="15" spans="1:4" x14ac:dyDescent="0.25">
      <c r="A15" s="44">
        <v>42903</v>
      </c>
      <c r="B15" s="46">
        <v>500</v>
      </c>
      <c r="C15" s="45" t="s">
        <v>87</v>
      </c>
      <c r="D15" s="45" t="s">
        <v>31</v>
      </c>
    </row>
    <row r="16" spans="1:4" x14ac:dyDescent="0.25">
      <c r="A16" s="44">
        <v>42903</v>
      </c>
      <c r="B16" s="46">
        <v>500</v>
      </c>
      <c r="C16" s="45" t="s">
        <v>88</v>
      </c>
      <c r="D16" s="45" t="s">
        <v>31</v>
      </c>
    </row>
    <row r="17" spans="1:4" x14ac:dyDescent="0.25">
      <c r="A17" s="44">
        <v>42903</v>
      </c>
      <c r="B17" s="46">
        <v>350</v>
      </c>
      <c r="C17" s="45" t="s">
        <v>86</v>
      </c>
      <c r="D17" s="45" t="s">
        <v>31</v>
      </c>
    </row>
    <row r="18" spans="1:4" x14ac:dyDescent="0.25">
      <c r="A18" s="44">
        <v>42905</v>
      </c>
      <c r="B18" s="46">
        <v>500</v>
      </c>
      <c r="C18" s="45" t="s">
        <v>89</v>
      </c>
      <c r="D18" s="45" t="s">
        <v>31</v>
      </c>
    </row>
    <row r="19" spans="1:4" x14ac:dyDescent="0.25">
      <c r="A19" s="44">
        <v>42906</v>
      </c>
      <c r="B19" s="46">
        <v>500</v>
      </c>
      <c r="C19" s="45" t="s">
        <v>90</v>
      </c>
      <c r="D19" s="45" t="s">
        <v>31</v>
      </c>
    </row>
    <row r="20" spans="1:4" x14ac:dyDescent="0.25">
      <c r="A20" s="44">
        <v>42906</v>
      </c>
      <c r="B20" s="46">
        <v>1500</v>
      </c>
      <c r="C20" s="45" t="s">
        <v>91</v>
      </c>
      <c r="D20" s="45" t="s">
        <v>31</v>
      </c>
    </row>
    <row r="21" spans="1:4" x14ac:dyDescent="0.25">
      <c r="A21" s="44">
        <v>42908</v>
      </c>
      <c r="B21" s="46">
        <v>50</v>
      </c>
      <c r="C21" s="45" t="s">
        <v>92</v>
      </c>
      <c r="D21" s="45" t="s">
        <v>31</v>
      </c>
    </row>
    <row r="22" spans="1:4" x14ac:dyDescent="0.25">
      <c r="A22" s="44">
        <v>42909</v>
      </c>
      <c r="B22" s="46">
        <v>100</v>
      </c>
      <c r="C22" s="45" t="s">
        <v>163</v>
      </c>
      <c r="D22" s="45" t="s">
        <v>31</v>
      </c>
    </row>
    <row r="23" spans="1:4" x14ac:dyDescent="0.25">
      <c r="A23" s="44">
        <v>42911</v>
      </c>
      <c r="B23" s="46">
        <v>500</v>
      </c>
      <c r="C23" s="45" t="s">
        <v>93</v>
      </c>
      <c r="D23" s="45" t="s">
        <v>31</v>
      </c>
    </row>
    <row r="24" spans="1:4" x14ac:dyDescent="0.25">
      <c r="A24" s="44">
        <v>42912</v>
      </c>
      <c r="B24" s="46">
        <v>500</v>
      </c>
      <c r="C24" s="45" t="s">
        <v>164</v>
      </c>
      <c r="D24" s="45" t="s">
        <v>31</v>
      </c>
    </row>
    <row r="25" spans="1:4" x14ac:dyDescent="0.25">
      <c r="A25" s="44">
        <v>42912</v>
      </c>
      <c r="B25" s="46">
        <v>500</v>
      </c>
      <c r="C25" s="45" t="s">
        <v>94</v>
      </c>
      <c r="D25" s="45" t="s">
        <v>31</v>
      </c>
    </row>
    <row r="26" spans="1:4" x14ac:dyDescent="0.25">
      <c r="A26" s="44">
        <v>42915</v>
      </c>
      <c r="B26" s="46">
        <v>200</v>
      </c>
      <c r="C26" s="45" t="s">
        <v>81</v>
      </c>
      <c r="D26" s="45" t="s">
        <v>46</v>
      </c>
    </row>
    <row r="27" spans="1:4" x14ac:dyDescent="0.25">
      <c r="A27" s="57" t="s">
        <v>2</v>
      </c>
      <c r="B27" s="58">
        <f>SUM(B10:B26)</f>
        <v>6400</v>
      </c>
      <c r="C27" s="59"/>
      <c r="D27" s="59"/>
    </row>
    <row r="28" spans="1:4" ht="45" x14ac:dyDescent="0.25">
      <c r="A28" s="50" t="s">
        <v>22</v>
      </c>
      <c r="B28" s="12">
        <f>B27-B27*3%</f>
        <v>6208</v>
      </c>
      <c r="C28" s="60"/>
      <c r="D28" s="32"/>
    </row>
  </sheetData>
  <sheetProtection password="C6E7" sheet="1" formatCells="0" formatColumns="0" formatRows="0" insertColumns="0" insertRows="0" insertHyperlinks="0" deleteColumns="0" deleteRows="0" sort="0" autoFilter="0" pivotTables="0"/>
  <mergeCells count="5">
    <mergeCell ref="B4:D4"/>
    <mergeCell ref="B5:D5"/>
    <mergeCell ref="B6:D6"/>
    <mergeCell ref="B1:D1"/>
    <mergeCell ref="B2:D2"/>
  </mergeCells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13"/>
  <sheetViews>
    <sheetView showGridLines="0" workbookViewId="0">
      <selection activeCell="A7" sqref="A7"/>
    </sheetView>
  </sheetViews>
  <sheetFormatPr defaultRowHeight="15" x14ac:dyDescent="0.25"/>
  <cols>
    <col min="1" max="2" width="20.7109375" customWidth="1"/>
    <col min="3" max="3" width="15.7109375" customWidth="1"/>
    <col min="4" max="4" width="15.7109375" style="49" customWidth="1"/>
    <col min="5" max="5" width="20.7109375" style="49" customWidth="1"/>
    <col min="6" max="6" width="51.5703125" customWidth="1"/>
  </cols>
  <sheetData>
    <row r="1" spans="1:6" ht="18.75" x14ac:dyDescent="0.3">
      <c r="B1" s="152" t="s">
        <v>20</v>
      </c>
      <c r="C1" s="152"/>
      <c r="D1" s="152"/>
      <c r="E1" s="152"/>
      <c r="F1" s="152"/>
    </row>
    <row r="2" spans="1:6" ht="18.75" x14ac:dyDescent="0.3">
      <c r="B2" s="152" t="s">
        <v>21</v>
      </c>
      <c r="C2" s="152"/>
      <c r="D2" s="152"/>
      <c r="E2" s="152"/>
      <c r="F2" s="152"/>
    </row>
    <row r="3" spans="1:6" ht="18" customHeight="1" x14ac:dyDescent="0.3">
      <c r="D3" s="48"/>
      <c r="E3" s="48"/>
      <c r="F3" s="9"/>
    </row>
    <row r="4" spans="1:6" ht="18.75" x14ac:dyDescent="0.25">
      <c r="B4" s="153" t="s">
        <v>24</v>
      </c>
      <c r="C4" s="153"/>
      <c r="D4" s="153"/>
      <c r="E4" s="153"/>
      <c r="F4" s="153"/>
    </row>
    <row r="5" spans="1:6" ht="18.75" x14ac:dyDescent="0.25">
      <c r="B5" s="153" t="s">
        <v>135</v>
      </c>
      <c r="C5" s="153"/>
      <c r="D5" s="153"/>
      <c r="E5" s="153"/>
      <c r="F5" s="153"/>
    </row>
    <row r="6" spans="1:6" ht="18.75" x14ac:dyDescent="0.3">
      <c r="D6" s="154"/>
      <c r="E6" s="154"/>
      <c r="F6" s="154"/>
    </row>
    <row r="8" spans="1:6" s="54" customFormat="1" ht="45" x14ac:dyDescent="0.25">
      <c r="A8" s="50" t="s">
        <v>16</v>
      </c>
      <c r="B8" s="51" t="s">
        <v>25</v>
      </c>
      <c r="C8" s="51" t="s">
        <v>28</v>
      </c>
      <c r="D8" s="52" t="s">
        <v>52</v>
      </c>
      <c r="E8" s="52" t="s">
        <v>1</v>
      </c>
      <c r="F8" s="53" t="s">
        <v>42</v>
      </c>
    </row>
    <row r="9" spans="1:6" x14ac:dyDescent="0.25">
      <c r="A9" s="44">
        <v>42888</v>
      </c>
      <c r="B9" s="44">
        <v>42892</v>
      </c>
      <c r="C9" s="79" t="s">
        <v>222</v>
      </c>
      <c r="D9" s="96">
        <v>278.3</v>
      </c>
      <c r="E9" s="92" t="s">
        <v>221</v>
      </c>
      <c r="F9" s="84" t="s">
        <v>31</v>
      </c>
    </row>
    <row r="10" spans="1:6" x14ac:dyDescent="0.25">
      <c r="A10" s="44">
        <v>42891</v>
      </c>
      <c r="B10" s="44">
        <v>42895</v>
      </c>
      <c r="C10" s="79" t="s">
        <v>223</v>
      </c>
      <c r="D10" s="46">
        <v>470.5</v>
      </c>
      <c r="E10" s="92" t="s">
        <v>224</v>
      </c>
      <c r="F10" s="84" t="s">
        <v>31</v>
      </c>
    </row>
    <row r="11" spans="1:6" x14ac:dyDescent="0.25">
      <c r="A11" s="44">
        <v>42905</v>
      </c>
      <c r="B11" s="44">
        <v>42907</v>
      </c>
      <c r="C11" s="79" t="s">
        <v>223</v>
      </c>
      <c r="D11" s="46">
        <v>500</v>
      </c>
      <c r="E11" s="83" t="s">
        <v>225</v>
      </c>
      <c r="F11" s="84" t="s">
        <v>31</v>
      </c>
    </row>
    <row r="12" spans="1:6" x14ac:dyDescent="0.25">
      <c r="A12" s="122">
        <v>42913</v>
      </c>
      <c r="B12" s="122">
        <v>42915</v>
      </c>
      <c r="C12" s="123" t="s">
        <v>223</v>
      </c>
      <c r="D12" s="124">
        <v>470.5</v>
      </c>
      <c r="E12" s="125" t="s">
        <v>226</v>
      </c>
      <c r="F12" s="126" t="s">
        <v>227</v>
      </c>
    </row>
    <row r="13" spans="1:6" ht="15" customHeight="1" x14ac:dyDescent="0.25">
      <c r="A13" s="155" t="s">
        <v>35</v>
      </c>
      <c r="B13" s="156"/>
      <c r="C13" s="156"/>
      <c r="D13" s="31">
        <f>SUM(D9:D12)</f>
        <v>1719.3</v>
      </c>
      <c r="E13" s="31"/>
      <c r="F13" s="25"/>
    </row>
  </sheetData>
  <sheetProtection password="C6E7" sheet="1" formatCells="0" formatColumns="0" formatRows="0" insertColumns="0" insertRows="0" insertHyperlinks="0" deleteColumns="0" deleteRows="0" sort="0" autoFilter="0" pivotTables="0"/>
  <mergeCells count="6">
    <mergeCell ref="D6:F6"/>
    <mergeCell ref="B4:F4"/>
    <mergeCell ref="B1:F1"/>
    <mergeCell ref="B2:F2"/>
    <mergeCell ref="B5:F5"/>
    <mergeCell ref="A13:C1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15"/>
  <sheetViews>
    <sheetView showGridLines="0" workbookViewId="0">
      <selection activeCell="A7" sqref="A7"/>
    </sheetView>
  </sheetViews>
  <sheetFormatPr defaultRowHeight="15" x14ac:dyDescent="0.25"/>
  <cols>
    <col min="1" max="2" width="20.7109375" customWidth="1"/>
    <col min="3" max="3" width="15.7109375" style="49" customWidth="1"/>
    <col min="4" max="4" width="44.85546875" customWidth="1"/>
    <col min="6" max="6" width="10.140625" bestFit="1" customWidth="1"/>
  </cols>
  <sheetData>
    <row r="1" spans="1:6" ht="18.75" x14ac:dyDescent="0.3">
      <c r="B1" s="152" t="s">
        <v>20</v>
      </c>
      <c r="C1" s="152"/>
      <c r="D1" s="152"/>
    </row>
    <row r="2" spans="1:6" ht="18.75" x14ac:dyDescent="0.3">
      <c r="B2" s="152" t="s">
        <v>21</v>
      </c>
      <c r="C2" s="152"/>
      <c r="D2" s="152"/>
    </row>
    <row r="3" spans="1:6" ht="18" customHeight="1" x14ac:dyDescent="0.3">
      <c r="C3" s="48"/>
      <c r="D3" s="9"/>
    </row>
    <row r="4" spans="1:6" ht="18.75" x14ac:dyDescent="0.25">
      <c r="B4" s="153" t="s">
        <v>29</v>
      </c>
      <c r="C4" s="153"/>
      <c r="D4" s="153"/>
    </row>
    <row r="5" spans="1:6" ht="18.75" x14ac:dyDescent="0.25">
      <c r="B5" s="153" t="s">
        <v>135</v>
      </c>
      <c r="C5" s="153"/>
      <c r="D5" s="153"/>
    </row>
    <row r="6" spans="1:6" ht="18.75" x14ac:dyDescent="0.3">
      <c r="C6" s="154"/>
      <c r="D6" s="154"/>
    </row>
    <row r="8" spans="1:6" s="54" customFormat="1" ht="30" x14ac:dyDescent="0.25">
      <c r="A8" s="50" t="s">
        <v>16</v>
      </c>
      <c r="B8" s="51" t="s">
        <v>25</v>
      </c>
      <c r="C8" s="52" t="s">
        <v>7</v>
      </c>
      <c r="D8" s="53" t="s">
        <v>1</v>
      </c>
    </row>
    <row r="9" spans="1:6" x14ac:dyDescent="0.25">
      <c r="A9" s="3">
        <v>42905</v>
      </c>
      <c r="B9" s="3">
        <v>42906</v>
      </c>
      <c r="C9" s="63">
        <v>450</v>
      </c>
      <c r="D9" s="43" t="s">
        <v>228</v>
      </c>
    </row>
    <row r="10" spans="1:6" x14ac:dyDescent="0.25">
      <c r="A10" s="3">
        <v>42905</v>
      </c>
      <c r="B10" s="3">
        <v>42906</v>
      </c>
      <c r="C10" s="63">
        <v>1000</v>
      </c>
      <c r="D10" s="127" t="s">
        <v>95</v>
      </c>
      <c r="F10" s="85"/>
    </row>
    <row r="11" spans="1:6" x14ac:dyDescent="0.25">
      <c r="A11" s="61">
        <v>42906</v>
      </c>
      <c r="B11" s="3">
        <v>42907</v>
      </c>
      <c r="C11" s="63">
        <v>100</v>
      </c>
      <c r="D11" s="127" t="s">
        <v>229</v>
      </c>
      <c r="F11" s="85"/>
    </row>
    <row r="12" spans="1:6" x14ac:dyDescent="0.25">
      <c r="A12" s="3">
        <v>42913</v>
      </c>
      <c r="B12" s="3">
        <v>42914</v>
      </c>
      <c r="C12" s="63">
        <v>78</v>
      </c>
      <c r="D12" s="43" t="s">
        <v>230</v>
      </c>
      <c r="F12" s="101"/>
    </row>
    <row r="13" spans="1:6" x14ac:dyDescent="0.25">
      <c r="A13" s="3">
        <v>42913</v>
      </c>
      <c r="B13" s="3">
        <v>42914</v>
      </c>
      <c r="C13" s="63">
        <v>200</v>
      </c>
      <c r="D13" s="43" t="s">
        <v>231</v>
      </c>
      <c r="F13" s="101"/>
    </row>
    <row r="14" spans="1:6" x14ac:dyDescent="0.25">
      <c r="A14" s="157" t="s">
        <v>2</v>
      </c>
      <c r="B14" s="158"/>
      <c r="C14" s="63">
        <f>SUM(C9:C13)</f>
        <v>1828</v>
      </c>
      <c r="D14" s="43"/>
    </row>
    <row r="15" spans="1:6" ht="30" customHeight="1" x14ac:dyDescent="0.25">
      <c r="A15" s="155" t="s">
        <v>45</v>
      </c>
      <c r="B15" s="156"/>
      <c r="C15" s="12">
        <f>C14-C14*2.8%</f>
        <v>1776.816</v>
      </c>
      <c r="D15" s="25"/>
    </row>
  </sheetData>
  <sheetProtection password="C6E7" sheet="1" formatCells="0" formatColumns="0" formatRows="0" insertColumns="0" insertRows="0" insertHyperlinks="0" deleteColumns="0" deleteRows="0" sort="0" autoFilter="0" pivotTables="0"/>
  <mergeCells count="7">
    <mergeCell ref="B1:D1"/>
    <mergeCell ref="B2:D2"/>
    <mergeCell ref="B4:D4"/>
    <mergeCell ref="B5:D5"/>
    <mergeCell ref="C6:D6"/>
    <mergeCell ref="A15:B15"/>
    <mergeCell ref="A14:B14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14"/>
  <sheetViews>
    <sheetView showGridLines="0" workbookViewId="0">
      <selection activeCell="A7" sqref="A7"/>
    </sheetView>
  </sheetViews>
  <sheetFormatPr defaultRowHeight="15" x14ac:dyDescent="0.25"/>
  <cols>
    <col min="1" max="2" width="20.7109375" customWidth="1"/>
    <col min="3" max="3" width="15.7109375" style="49" customWidth="1"/>
    <col min="4" max="4" width="35.5703125" customWidth="1"/>
    <col min="6" max="6" width="10.140625" bestFit="1" customWidth="1"/>
  </cols>
  <sheetData>
    <row r="1" spans="1:6" ht="18.75" x14ac:dyDescent="0.3">
      <c r="B1" s="152" t="s">
        <v>20</v>
      </c>
      <c r="C1" s="152"/>
      <c r="D1" s="152"/>
    </row>
    <row r="2" spans="1:6" ht="18.75" x14ac:dyDescent="0.3">
      <c r="B2" s="152" t="s">
        <v>21</v>
      </c>
      <c r="C2" s="152"/>
      <c r="D2" s="152"/>
    </row>
    <row r="3" spans="1:6" ht="18" customHeight="1" x14ac:dyDescent="0.3">
      <c r="C3" s="48"/>
      <c r="D3" s="9"/>
    </row>
    <row r="4" spans="1:6" ht="18.75" x14ac:dyDescent="0.25">
      <c r="B4" s="153" t="s">
        <v>32</v>
      </c>
      <c r="C4" s="153"/>
      <c r="D4" s="153"/>
    </row>
    <row r="5" spans="1:6" ht="18.75" x14ac:dyDescent="0.25">
      <c r="B5" s="153" t="s">
        <v>135</v>
      </c>
      <c r="C5" s="153"/>
      <c r="D5" s="153"/>
    </row>
    <row r="6" spans="1:6" ht="18.75" x14ac:dyDescent="0.3">
      <c r="C6" s="154"/>
      <c r="D6" s="154"/>
    </row>
    <row r="8" spans="1:6" s="54" customFormat="1" ht="30" x14ac:dyDescent="0.25">
      <c r="A8" s="50" t="s">
        <v>16</v>
      </c>
      <c r="B8" s="51" t="s">
        <v>25</v>
      </c>
      <c r="C8" s="52" t="s">
        <v>7</v>
      </c>
      <c r="D8" s="53" t="s">
        <v>36</v>
      </c>
    </row>
    <row r="9" spans="1:6" x14ac:dyDescent="0.25">
      <c r="A9" s="86">
        <v>42871</v>
      </c>
      <c r="B9" s="86">
        <v>42892</v>
      </c>
      <c r="C9" s="87">
        <v>10</v>
      </c>
      <c r="D9" s="98" t="s">
        <v>265</v>
      </c>
      <c r="F9" s="101"/>
    </row>
    <row r="10" spans="1:6" x14ac:dyDescent="0.25">
      <c r="A10" s="86">
        <v>42871</v>
      </c>
      <c r="B10" s="86">
        <v>42892</v>
      </c>
      <c r="C10" s="87">
        <v>100</v>
      </c>
      <c r="D10" s="98" t="s">
        <v>266</v>
      </c>
      <c r="F10" s="101"/>
    </row>
    <row r="11" spans="1:6" x14ac:dyDescent="0.25">
      <c r="A11" s="86">
        <v>42873</v>
      </c>
      <c r="B11" s="86">
        <v>42892</v>
      </c>
      <c r="C11" s="87">
        <v>37.4</v>
      </c>
      <c r="D11" s="98" t="s">
        <v>267</v>
      </c>
      <c r="F11" s="101"/>
    </row>
    <row r="12" spans="1:6" x14ac:dyDescent="0.25">
      <c r="A12" s="3">
        <v>42885</v>
      </c>
      <c r="B12" s="61">
        <v>42892</v>
      </c>
      <c r="C12" s="63">
        <v>6.3</v>
      </c>
      <c r="D12" s="72">
        <v>7506</v>
      </c>
    </row>
    <row r="13" spans="1:6" x14ac:dyDescent="0.25">
      <c r="A13" s="159" t="s">
        <v>2</v>
      </c>
      <c r="B13" s="160"/>
      <c r="C13" s="88">
        <f>SUM(C9:C12)</f>
        <v>153.70000000000002</v>
      </c>
      <c r="D13" s="89"/>
      <c r="E13" s="85"/>
    </row>
    <row r="14" spans="1:6" ht="30" customHeight="1" x14ac:dyDescent="0.25">
      <c r="A14" s="155" t="s">
        <v>34</v>
      </c>
      <c r="B14" s="156"/>
      <c r="C14" s="12">
        <f>C13-C13*5%</f>
        <v>146.01500000000001</v>
      </c>
      <c r="D14" s="25"/>
    </row>
  </sheetData>
  <sheetProtection password="C6E7" sheet="1" formatCells="0" formatColumns="0" formatRows="0" insertColumns="0" insertRows="0" insertHyperlinks="0" deleteColumns="0" deleteRows="0" sort="0" autoFilter="0" pivotTables="0"/>
  <mergeCells count="7">
    <mergeCell ref="A14:B14"/>
    <mergeCell ref="B1:D1"/>
    <mergeCell ref="B2:D2"/>
    <mergeCell ref="B4:D4"/>
    <mergeCell ref="B5:D5"/>
    <mergeCell ref="C6:D6"/>
    <mergeCell ref="A13:B13"/>
  </mergeCells>
  <pageMargins left="0.7" right="0.7" top="0.75" bottom="0.75" header="0.3" footer="0.3"/>
  <pageSetup paperSize="9" orientation="portrait" r:id="rId1"/>
  <ignoredErrors>
    <ignoredError sqref="D9:D11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62"/>
  <sheetViews>
    <sheetView showGridLines="0" workbookViewId="0">
      <selection activeCell="A7" sqref="A7"/>
    </sheetView>
  </sheetViews>
  <sheetFormatPr defaultRowHeight="15" x14ac:dyDescent="0.25"/>
  <cols>
    <col min="1" max="2" width="20.7109375" customWidth="1"/>
    <col min="3" max="3" width="15.7109375" style="49" customWidth="1"/>
    <col min="4" max="4" width="35" customWidth="1"/>
    <col min="7" max="7" width="10.140625" bestFit="1" customWidth="1"/>
  </cols>
  <sheetData>
    <row r="1" spans="1:4" ht="18.75" x14ac:dyDescent="0.3">
      <c r="B1" s="152" t="s">
        <v>20</v>
      </c>
      <c r="C1" s="152"/>
      <c r="D1" s="152"/>
    </row>
    <row r="2" spans="1:4" ht="18.75" x14ac:dyDescent="0.3">
      <c r="B2" s="152" t="s">
        <v>21</v>
      </c>
      <c r="C2" s="152"/>
      <c r="D2" s="152"/>
    </row>
    <row r="3" spans="1:4" ht="18" customHeight="1" x14ac:dyDescent="0.3">
      <c r="C3" s="48"/>
      <c r="D3" s="9"/>
    </row>
    <row r="4" spans="1:4" ht="18.75" x14ac:dyDescent="0.25">
      <c r="B4" s="153" t="s">
        <v>43</v>
      </c>
      <c r="C4" s="153"/>
      <c r="D4" s="153"/>
    </row>
    <row r="5" spans="1:4" ht="18.75" x14ac:dyDescent="0.25">
      <c r="B5" s="153" t="s">
        <v>135</v>
      </c>
      <c r="C5" s="153"/>
      <c r="D5" s="153"/>
    </row>
    <row r="6" spans="1:4" ht="18.75" x14ac:dyDescent="0.3">
      <c r="C6" s="154"/>
      <c r="D6" s="154"/>
    </row>
    <row r="8" spans="1:4" s="54" customFormat="1" ht="30" x14ac:dyDescent="0.25">
      <c r="A8" s="50" t="s">
        <v>16</v>
      </c>
      <c r="B8" s="51" t="s">
        <v>25</v>
      </c>
      <c r="C8" s="52" t="s">
        <v>7</v>
      </c>
      <c r="D8" s="53" t="s">
        <v>36</v>
      </c>
    </row>
    <row r="9" spans="1:4" x14ac:dyDescent="0.25">
      <c r="A9" s="80">
        <v>42839.465069443999</v>
      </c>
      <c r="B9" s="3">
        <v>42906</v>
      </c>
      <c r="C9" s="90">
        <v>100</v>
      </c>
      <c r="D9" s="128" t="s">
        <v>96</v>
      </c>
    </row>
    <row r="10" spans="1:4" x14ac:dyDescent="0.25">
      <c r="A10" s="80">
        <v>42841.158912036997</v>
      </c>
      <c r="B10" s="3">
        <v>42906</v>
      </c>
      <c r="C10" s="90">
        <v>50</v>
      </c>
      <c r="D10" s="128" t="s">
        <v>97</v>
      </c>
    </row>
    <row r="11" spans="1:4" x14ac:dyDescent="0.25">
      <c r="A11" s="80">
        <v>42845.388842592998</v>
      </c>
      <c r="B11" s="3">
        <v>42906</v>
      </c>
      <c r="C11" s="90">
        <v>300</v>
      </c>
      <c r="D11" s="128" t="s">
        <v>98</v>
      </c>
    </row>
    <row r="12" spans="1:4" x14ac:dyDescent="0.25">
      <c r="A12" s="80">
        <v>42845.534305556001</v>
      </c>
      <c r="B12" s="3">
        <v>42906</v>
      </c>
      <c r="C12" s="90">
        <v>200</v>
      </c>
      <c r="D12" s="128" t="s">
        <v>99</v>
      </c>
    </row>
    <row r="13" spans="1:4" x14ac:dyDescent="0.25">
      <c r="A13" s="80">
        <v>42845.589884259003</v>
      </c>
      <c r="B13" s="3">
        <v>42906</v>
      </c>
      <c r="C13" s="90">
        <v>100</v>
      </c>
      <c r="D13" s="128" t="s">
        <v>100</v>
      </c>
    </row>
    <row r="14" spans="1:4" x14ac:dyDescent="0.25">
      <c r="A14" s="80">
        <v>42845.870405093003</v>
      </c>
      <c r="B14" s="3">
        <v>42906</v>
      </c>
      <c r="C14" s="90">
        <v>50</v>
      </c>
      <c r="D14" s="128" t="s">
        <v>101</v>
      </c>
    </row>
    <row r="15" spans="1:4" x14ac:dyDescent="0.25">
      <c r="A15" s="80">
        <v>42845.883958332997</v>
      </c>
      <c r="B15" s="3">
        <v>42906</v>
      </c>
      <c r="C15" s="90">
        <v>500</v>
      </c>
      <c r="D15" s="128" t="s">
        <v>102</v>
      </c>
    </row>
    <row r="16" spans="1:4" x14ac:dyDescent="0.25">
      <c r="A16" s="80">
        <v>42846.081307870001</v>
      </c>
      <c r="B16" s="3">
        <v>42906</v>
      </c>
      <c r="C16" s="90">
        <v>10</v>
      </c>
      <c r="D16" s="128" t="s">
        <v>103</v>
      </c>
    </row>
    <row r="17" spans="1:4" x14ac:dyDescent="0.25">
      <c r="A17" s="80">
        <v>42846.091944444001</v>
      </c>
      <c r="B17" s="3">
        <v>42906</v>
      </c>
      <c r="C17" s="90">
        <v>54</v>
      </c>
      <c r="D17" s="128" t="s">
        <v>104</v>
      </c>
    </row>
    <row r="18" spans="1:4" x14ac:dyDescent="0.25">
      <c r="A18" s="80">
        <v>42846.300034722</v>
      </c>
      <c r="B18" s="3">
        <v>42906</v>
      </c>
      <c r="C18" s="90">
        <v>200</v>
      </c>
      <c r="D18" s="128" t="s">
        <v>105</v>
      </c>
    </row>
    <row r="19" spans="1:4" x14ac:dyDescent="0.25">
      <c r="A19" s="80">
        <v>42846.362858795997</v>
      </c>
      <c r="B19" s="3">
        <v>42906</v>
      </c>
      <c r="C19" s="90">
        <v>100</v>
      </c>
      <c r="D19" s="128" t="s">
        <v>106</v>
      </c>
    </row>
    <row r="20" spans="1:4" x14ac:dyDescent="0.25">
      <c r="A20" s="80">
        <v>42846.368391204</v>
      </c>
      <c r="B20" s="3">
        <v>42906</v>
      </c>
      <c r="C20" s="90">
        <v>270</v>
      </c>
      <c r="D20" s="128" t="s">
        <v>107</v>
      </c>
    </row>
    <row r="21" spans="1:4" x14ac:dyDescent="0.25">
      <c r="A21" s="80">
        <v>42846.497060185</v>
      </c>
      <c r="B21" s="3">
        <v>42906</v>
      </c>
      <c r="C21" s="90">
        <v>300</v>
      </c>
      <c r="D21" s="128" t="s">
        <v>108</v>
      </c>
    </row>
    <row r="22" spans="1:4" x14ac:dyDescent="0.25">
      <c r="A22" s="80">
        <v>42846.872650463003</v>
      </c>
      <c r="B22" s="3">
        <v>42906</v>
      </c>
      <c r="C22" s="90">
        <v>300</v>
      </c>
      <c r="D22" s="128" t="s">
        <v>109</v>
      </c>
    </row>
    <row r="23" spans="1:4" x14ac:dyDescent="0.25">
      <c r="A23" s="80">
        <v>42847.299247684998</v>
      </c>
      <c r="B23" s="3">
        <v>42906</v>
      </c>
      <c r="C23" s="90">
        <v>300</v>
      </c>
      <c r="D23" s="128" t="s">
        <v>110</v>
      </c>
    </row>
    <row r="24" spans="1:4" x14ac:dyDescent="0.25">
      <c r="A24" s="80">
        <v>42847.710717593</v>
      </c>
      <c r="B24" s="3">
        <v>42906</v>
      </c>
      <c r="C24" s="90">
        <v>270</v>
      </c>
      <c r="D24" s="128" t="s">
        <v>111</v>
      </c>
    </row>
    <row r="25" spans="1:4" x14ac:dyDescent="0.25">
      <c r="A25" s="80">
        <v>42848.805185185003</v>
      </c>
      <c r="B25" s="3">
        <v>42906</v>
      </c>
      <c r="C25" s="90">
        <v>200</v>
      </c>
      <c r="D25" s="128" t="s">
        <v>112</v>
      </c>
    </row>
    <row r="26" spans="1:4" x14ac:dyDescent="0.25">
      <c r="A26" s="80">
        <v>42849.443275463003</v>
      </c>
      <c r="B26" s="3">
        <v>42906</v>
      </c>
      <c r="C26" s="90">
        <v>300</v>
      </c>
      <c r="D26" s="128" t="s">
        <v>113</v>
      </c>
    </row>
    <row r="27" spans="1:4" x14ac:dyDescent="0.25">
      <c r="A27" s="80">
        <v>42851.450196758997</v>
      </c>
      <c r="B27" s="3">
        <v>42906</v>
      </c>
      <c r="C27" s="90">
        <v>100</v>
      </c>
      <c r="D27" s="128" t="s">
        <v>113</v>
      </c>
    </row>
    <row r="28" spans="1:4" x14ac:dyDescent="0.25">
      <c r="A28" s="80">
        <v>42852.736400463</v>
      </c>
      <c r="B28" s="3">
        <v>42906</v>
      </c>
      <c r="C28" s="90">
        <v>100</v>
      </c>
      <c r="D28" s="128" t="s">
        <v>114</v>
      </c>
    </row>
    <row r="29" spans="1:4" x14ac:dyDescent="0.25">
      <c r="A29" s="80">
        <v>42853.490231481002</v>
      </c>
      <c r="B29" s="3">
        <v>42906</v>
      </c>
      <c r="C29" s="90">
        <v>300</v>
      </c>
      <c r="D29" s="128" t="s">
        <v>96</v>
      </c>
    </row>
    <row r="30" spans="1:4" x14ac:dyDescent="0.25">
      <c r="A30" s="80">
        <v>42858.413391203998</v>
      </c>
      <c r="B30" s="3">
        <v>42906</v>
      </c>
      <c r="C30" s="90">
        <v>100</v>
      </c>
      <c r="D30" s="128" t="s">
        <v>113</v>
      </c>
    </row>
    <row r="31" spans="1:4" x14ac:dyDescent="0.25">
      <c r="A31" s="80">
        <v>42860.472233795997</v>
      </c>
      <c r="B31" s="3">
        <v>42906</v>
      </c>
      <c r="C31" s="90">
        <v>99</v>
      </c>
      <c r="D31" s="128" t="s">
        <v>113</v>
      </c>
    </row>
    <row r="32" spans="1:4" x14ac:dyDescent="0.25">
      <c r="A32" s="80">
        <v>42860.596585648003</v>
      </c>
      <c r="B32" s="3">
        <v>42906</v>
      </c>
      <c r="C32" s="90">
        <v>101</v>
      </c>
      <c r="D32" s="128" t="s">
        <v>113</v>
      </c>
    </row>
    <row r="33" spans="1:7" x14ac:dyDescent="0.25">
      <c r="A33" s="80">
        <v>42871.235162037003</v>
      </c>
      <c r="B33" s="3">
        <v>42906</v>
      </c>
      <c r="C33" s="90">
        <v>150</v>
      </c>
      <c r="D33" s="128" t="s">
        <v>115</v>
      </c>
    </row>
    <row r="34" spans="1:7" x14ac:dyDescent="0.25">
      <c r="A34" s="80">
        <v>42871.571782407002</v>
      </c>
      <c r="B34" s="3">
        <v>42906</v>
      </c>
      <c r="C34" s="90">
        <v>200</v>
      </c>
      <c r="D34" s="128" t="s">
        <v>113</v>
      </c>
    </row>
    <row r="35" spans="1:7" x14ac:dyDescent="0.25">
      <c r="A35" s="80">
        <v>42871.690208332999</v>
      </c>
      <c r="B35" s="3">
        <v>42906</v>
      </c>
      <c r="C35" s="90">
        <v>500</v>
      </c>
      <c r="D35" s="128" t="s">
        <v>116</v>
      </c>
    </row>
    <row r="36" spans="1:7" x14ac:dyDescent="0.25">
      <c r="A36" s="80">
        <v>42871.760324073999</v>
      </c>
      <c r="B36" s="3">
        <v>42906</v>
      </c>
      <c r="C36" s="90">
        <v>1000</v>
      </c>
      <c r="D36" s="128" t="s">
        <v>108</v>
      </c>
    </row>
    <row r="37" spans="1:7" x14ac:dyDescent="0.25">
      <c r="A37" s="80">
        <v>42872.227129630002</v>
      </c>
      <c r="B37" s="3">
        <v>42906</v>
      </c>
      <c r="C37" s="90">
        <v>10</v>
      </c>
      <c r="D37" s="128" t="s">
        <v>117</v>
      </c>
    </row>
    <row r="38" spans="1:7" x14ac:dyDescent="0.25">
      <c r="A38" s="80">
        <v>42872.650439814999</v>
      </c>
      <c r="B38" s="3">
        <v>42906</v>
      </c>
      <c r="C38" s="90">
        <v>50</v>
      </c>
      <c r="D38" s="128" t="s">
        <v>118</v>
      </c>
    </row>
    <row r="39" spans="1:7" x14ac:dyDescent="0.25">
      <c r="A39" s="80">
        <v>42872.826284722003</v>
      </c>
      <c r="B39" s="3">
        <v>42906</v>
      </c>
      <c r="C39" s="90">
        <v>300</v>
      </c>
      <c r="D39" s="128" t="s">
        <v>119</v>
      </c>
    </row>
    <row r="40" spans="1:7" x14ac:dyDescent="0.25">
      <c r="A40" s="80">
        <v>42873.022581019002</v>
      </c>
      <c r="B40" s="3">
        <v>42906</v>
      </c>
      <c r="C40" s="90">
        <v>300</v>
      </c>
      <c r="D40" s="128" t="s">
        <v>120</v>
      </c>
      <c r="G40" s="101"/>
    </row>
    <row r="41" spans="1:7" x14ac:dyDescent="0.25">
      <c r="A41" s="80">
        <v>42873.027835647998</v>
      </c>
      <c r="B41" s="3">
        <v>42906</v>
      </c>
      <c r="C41" s="90">
        <v>100</v>
      </c>
      <c r="D41" s="128" t="s">
        <v>121</v>
      </c>
    </row>
    <row r="42" spans="1:7" x14ac:dyDescent="0.25">
      <c r="A42" s="80">
        <v>42873.730532406997</v>
      </c>
      <c r="B42" s="3">
        <v>42906</v>
      </c>
      <c r="C42" s="90">
        <v>20</v>
      </c>
      <c r="D42" s="128" t="s">
        <v>122</v>
      </c>
    </row>
    <row r="43" spans="1:7" x14ac:dyDescent="0.25">
      <c r="A43" s="80">
        <v>42873.755925926002</v>
      </c>
      <c r="B43" s="3">
        <v>42906</v>
      </c>
      <c r="C43" s="90">
        <v>10</v>
      </c>
      <c r="D43" s="128" t="s">
        <v>123</v>
      </c>
    </row>
    <row r="44" spans="1:7" x14ac:dyDescent="0.25">
      <c r="A44" s="80">
        <v>42873.761608795998</v>
      </c>
      <c r="B44" s="3">
        <v>42906</v>
      </c>
      <c r="C44" s="90">
        <v>30</v>
      </c>
      <c r="D44" s="128" t="s">
        <v>124</v>
      </c>
    </row>
    <row r="45" spans="1:7" x14ac:dyDescent="0.25">
      <c r="A45" s="80">
        <v>42874.433495370002</v>
      </c>
      <c r="B45" s="3">
        <v>42906</v>
      </c>
      <c r="C45" s="90">
        <v>70</v>
      </c>
      <c r="D45" s="128" t="s">
        <v>125</v>
      </c>
    </row>
    <row r="46" spans="1:7" x14ac:dyDescent="0.25">
      <c r="A46" s="80">
        <v>42874.435277778</v>
      </c>
      <c r="B46" s="3">
        <v>42906</v>
      </c>
      <c r="C46" s="90">
        <v>25</v>
      </c>
      <c r="D46" s="128" t="s">
        <v>125</v>
      </c>
    </row>
    <row r="47" spans="1:7" x14ac:dyDescent="0.25">
      <c r="A47" s="80">
        <v>42874.577326389001</v>
      </c>
      <c r="B47" s="3">
        <v>42906</v>
      </c>
      <c r="C47" s="90">
        <v>50</v>
      </c>
      <c r="D47" s="128" t="s">
        <v>126</v>
      </c>
    </row>
    <row r="48" spans="1:7" x14ac:dyDescent="0.25">
      <c r="A48" s="80">
        <v>42875.917453704002</v>
      </c>
      <c r="B48" s="3">
        <v>42906</v>
      </c>
      <c r="C48" s="90">
        <v>250</v>
      </c>
      <c r="D48" s="128" t="s">
        <v>127</v>
      </c>
    </row>
    <row r="49" spans="1:4" x14ac:dyDescent="0.25">
      <c r="A49" s="80">
        <v>42876.597453704002</v>
      </c>
      <c r="B49" s="3">
        <v>42906</v>
      </c>
      <c r="C49" s="90">
        <v>300</v>
      </c>
      <c r="D49" s="128" t="s">
        <v>128</v>
      </c>
    </row>
    <row r="50" spans="1:4" x14ac:dyDescent="0.25">
      <c r="A50" s="80">
        <v>42880.428819444001</v>
      </c>
      <c r="B50" s="3">
        <v>42906</v>
      </c>
      <c r="C50" s="90">
        <v>100</v>
      </c>
      <c r="D50" s="128" t="s">
        <v>113</v>
      </c>
    </row>
    <row r="51" spans="1:4" x14ac:dyDescent="0.25">
      <c r="A51" s="80">
        <v>42883.765185185002</v>
      </c>
      <c r="B51" s="3">
        <v>42906</v>
      </c>
      <c r="C51" s="90">
        <v>500</v>
      </c>
      <c r="D51" s="128" t="s">
        <v>129</v>
      </c>
    </row>
    <row r="52" spans="1:4" x14ac:dyDescent="0.25">
      <c r="A52" s="80">
        <v>42895.804826389001</v>
      </c>
      <c r="B52" s="3">
        <v>42906</v>
      </c>
      <c r="C52" s="90">
        <v>200</v>
      </c>
      <c r="D52" s="128" t="s">
        <v>232</v>
      </c>
    </row>
    <row r="53" spans="1:4" x14ac:dyDescent="0.25">
      <c r="A53" s="80">
        <v>42897.040532407002</v>
      </c>
      <c r="B53" s="3">
        <v>42906</v>
      </c>
      <c r="C53" s="90">
        <v>300</v>
      </c>
      <c r="D53" s="128" t="s">
        <v>115</v>
      </c>
    </row>
    <row r="54" spans="1:4" x14ac:dyDescent="0.25">
      <c r="A54" s="80">
        <v>42901.272187499999</v>
      </c>
      <c r="B54" s="3">
        <v>42906</v>
      </c>
      <c r="C54" s="90">
        <v>150</v>
      </c>
      <c r="D54" s="128" t="s">
        <v>115</v>
      </c>
    </row>
    <row r="55" spans="1:4" x14ac:dyDescent="0.25">
      <c r="A55" s="80">
        <v>42903.432569443998</v>
      </c>
      <c r="B55" s="3">
        <v>42906</v>
      </c>
      <c r="C55" s="90">
        <v>500</v>
      </c>
      <c r="D55" s="128" t="s">
        <v>233</v>
      </c>
    </row>
    <row r="56" spans="1:4" x14ac:dyDescent="0.25">
      <c r="A56" s="80">
        <v>42904.825312499997</v>
      </c>
      <c r="B56" s="3">
        <v>42906</v>
      </c>
      <c r="C56" s="90">
        <v>500</v>
      </c>
      <c r="D56" s="128" t="s">
        <v>116</v>
      </c>
    </row>
    <row r="57" spans="1:4" x14ac:dyDescent="0.25">
      <c r="A57" s="80">
        <v>42904.850208333002</v>
      </c>
      <c r="B57" s="3">
        <v>42906</v>
      </c>
      <c r="C57" s="90">
        <v>500</v>
      </c>
      <c r="D57" s="128" t="s">
        <v>234</v>
      </c>
    </row>
    <row r="58" spans="1:4" x14ac:dyDescent="0.25">
      <c r="A58" s="80">
        <v>42904.857905092998</v>
      </c>
      <c r="B58" s="3">
        <v>42906</v>
      </c>
      <c r="C58" s="90">
        <v>500</v>
      </c>
      <c r="D58" s="128" t="s">
        <v>235</v>
      </c>
    </row>
    <row r="59" spans="1:4" x14ac:dyDescent="0.25">
      <c r="A59" s="80">
        <v>42904.894942129999</v>
      </c>
      <c r="B59" s="3">
        <v>42906</v>
      </c>
      <c r="C59" s="90">
        <v>500</v>
      </c>
      <c r="D59" s="128" t="s">
        <v>236</v>
      </c>
    </row>
    <row r="60" spans="1:4" x14ac:dyDescent="0.25">
      <c r="A60" s="157" t="s">
        <v>2</v>
      </c>
      <c r="B60" s="158"/>
      <c r="C60" s="63">
        <f>SUM(C9:C59)</f>
        <v>11519</v>
      </c>
      <c r="D60" s="43"/>
    </row>
    <row r="61" spans="1:4" x14ac:dyDescent="0.25">
      <c r="A61" s="161" t="s">
        <v>35</v>
      </c>
      <c r="B61" s="162"/>
      <c r="C61" s="113">
        <v>10456.530000000001</v>
      </c>
      <c r="D61" s="111"/>
    </row>
    <row r="62" spans="1:4" x14ac:dyDescent="0.25">
      <c r="C62" s="112"/>
    </row>
  </sheetData>
  <sheetProtection password="C6E7" sheet="1" formatCells="0" formatColumns="0" formatRows="0" insertColumns="0" insertRows="0" insertHyperlinks="0" deleteColumns="0" deleteRows="0" sort="0" autoFilter="0" pivotTables="0"/>
  <mergeCells count="7">
    <mergeCell ref="A61:B61"/>
    <mergeCell ref="B1:D1"/>
    <mergeCell ref="B2:D2"/>
    <mergeCell ref="B4:D4"/>
    <mergeCell ref="B5:D5"/>
    <mergeCell ref="C6:D6"/>
    <mergeCell ref="A60:B60"/>
  </mergeCells>
  <pageMargins left="0.7" right="0.7" top="0.75" bottom="0.75" header="0.3" footer="0.3"/>
  <ignoredErrors>
    <ignoredError sqref="D9:D59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22"/>
  <sheetViews>
    <sheetView showGridLines="0" workbookViewId="0">
      <selection activeCell="A8" sqref="A8"/>
    </sheetView>
  </sheetViews>
  <sheetFormatPr defaultRowHeight="15" x14ac:dyDescent="0.25"/>
  <cols>
    <col min="1" max="2" width="20.7109375" customWidth="1"/>
    <col min="3" max="3" width="40.7109375" customWidth="1"/>
    <col min="4" max="4" width="60.7109375" customWidth="1"/>
  </cols>
  <sheetData>
    <row r="1" spans="1:4" ht="18.75" x14ac:dyDescent="0.3">
      <c r="B1" s="152" t="s">
        <v>20</v>
      </c>
      <c r="C1" s="152"/>
      <c r="D1" s="152"/>
    </row>
    <row r="2" spans="1:4" ht="18.75" x14ac:dyDescent="0.3">
      <c r="B2" s="152" t="s">
        <v>21</v>
      </c>
      <c r="C2" s="152"/>
      <c r="D2" s="152"/>
    </row>
    <row r="3" spans="1:4" ht="18" customHeight="1" x14ac:dyDescent="0.3">
      <c r="B3" s="9"/>
      <c r="C3" s="9"/>
      <c r="D3" s="9"/>
    </row>
    <row r="4" spans="1:4" ht="18.75" x14ac:dyDescent="0.25">
      <c r="B4" s="153" t="s">
        <v>11</v>
      </c>
      <c r="C4" s="153"/>
      <c r="D4" s="153"/>
    </row>
    <row r="5" spans="1:4" ht="18.75" x14ac:dyDescent="0.25">
      <c r="B5" s="153" t="s">
        <v>19</v>
      </c>
      <c r="C5" s="153"/>
      <c r="D5" s="153"/>
    </row>
    <row r="6" spans="1:4" ht="18.75" x14ac:dyDescent="0.3">
      <c r="B6" s="154" t="s">
        <v>136</v>
      </c>
      <c r="C6" s="154"/>
      <c r="D6" s="154"/>
    </row>
    <row r="9" spans="1:4" x14ac:dyDescent="0.25">
      <c r="A9" s="11" t="s">
        <v>0</v>
      </c>
      <c r="B9" s="29" t="s">
        <v>7</v>
      </c>
      <c r="C9" s="29" t="s">
        <v>1</v>
      </c>
      <c r="D9" s="30" t="s">
        <v>42</v>
      </c>
    </row>
    <row r="10" spans="1:4" x14ac:dyDescent="0.25">
      <c r="A10" s="165" t="s">
        <v>50</v>
      </c>
      <c r="B10" s="166"/>
      <c r="C10" s="166"/>
      <c r="D10" s="167"/>
    </row>
    <row r="11" spans="1:4" x14ac:dyDescent="0.25">
      <c r="A11" s="3">
        <v>42887</v>
      </c>
      <c r="B11" s="4">
        <v>10</v>
      </c>
      <c r="C11" s="110" t="s">
        <v>137</v>
      </c>
      <c r="D11" s="64" t="s">
        <v>31</v>
      </c>
    </row>
    <row r="12" spans="1:4" x14ac:dyDescent="0.25">
      <c r="A12" s="3">
        <v>42891</v>
      </c>
      <c r="B12" s="4">
        <v>422.19</v>
      </c>
      <c r="C12" s="110" t="s">
        <v>138</v>
      </c>
      <c r="D12" s="64" t="s">
        <v>31</v>
      </c>
    </row>
    <row r="13" spans="1:4" x14ac:dyDescent="0.25">
      <c r="A13" s="3">
        <v>42892</v>
      </c>
      <c r="B13" s="4">
        <v>0.21</v>
      </c>
      <c r="C13" s="110" t="s">
        <v>139</v>
      </c>
      <c r="D13" s="64" t="s">
        <v>31</v>
      </c>
    </row>
    <row r="14" spans="1:4" x14ac:dyDescent="0.25">
      <c r="A14" s="3">
        <v>42908</v>
      </c>
      <c r="B14" s="4">
        <v>500</v>
      </c>
      <c r="C14" s="110" t="s">
        <v>142</v>
      </c>
      <c r="D14" s="64" t="s">
        <v>31</v>
      </c>
    </row>
    <row r="15" spans="1:4" x14ac:dyDescent="0.25">
      <c r="A15" s="3">
        <v>42915</v>
      </c>
      <c r="B15" s="4">
        <v>300</v>
      </c>
      <c r="C15" s="110" t="s">
        <v>143</v>
      </c>
      <c r="D15" s="64" t="s">
        <v>31</v>
      </c>
    </row>
    <row r="16" spans="1:4" x14ac:dyDescent="0.25">
      <c r="A16" s="165" t="s">
        <v>51</v>
      </c>
      <c r="B16" s="166"/>
      <c r="C16" s="166"/>
      <c r="D16" s="167"/>
    </row>
    <row r="17" spans="1:4" ht="30.75" customHeight="1" x14ac:dyDescent="0.25">
      <c r="A17" s="3">
        <v>42899</v>
      </c>
      <c r="B17" s="4">
        <v>125519.1</v>
      </c>
      <c r="C17" s="163" t="s">
        <v>141</v>
      </c>
      <c r="D17" s="164"/>
    </row>
    <row r="18" spans="1:4" ht="30" customHeight="1" x14ac:dyDescent="0.25">
      <c r="A18" s="3">
        <v>42899</v>
      </c>
      <c r="B18" s="4">
        <v>1535</v>
      </c>
      <c r="C18" s="163" t="s">
        <v>140</v>
      </c>
      <c r="D18" s="164"/>
    </row>
    <row r="19" spans="1:4" x14ac:dyDescent="0.25">
      <c r="A19" s="11" t="s">
        <v>2</v>
      </c>
      <c r="B19" s="31">
        <f>SUM(B11:B18)</f>
        <v>128286.5</v>
      </c>
      <c r="C19" s="31"/>
      <c r="D19" s="32"/>
    </row>
    <row r="22" spans="1:4" x14ac:dyDescent="0.25">
      <c r="A22" s="81"/>
    </row>
  </sheetData>
  <sheetProtection password="C6E7" sheet="1" formatCells="0" formatColumns="0" formatRows="0" insertColumns="0" insertRows="0" insertHyperlinks="0" deleteColumns="0" deleteRows="0" sort="0" autoFilter="0" pivotTables="0"/>
  <mergeCells count="9">
    <mergeCell ref="C17:D17"/>
    <mergeCell ref="C18:D18"/>
    <mergeCell ref="A16:D16"/>
    <mergeCell ref="B1:D1"/>
    <mergeCell ref="A10:D10"/>
    <mergeCell ref="B2:D2"/>
    <mergeCell ref="B4:D4"/>
    <mergeCell ref="B5:D5"/>
    <mergeCell ref="B6:D6"/>
  </mergeCells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Отчет</vt:lpstr>
      <vt:lpstr>Расходы</vt:lpstr>
      <vt:lpstr>CloudPayments</vt:lpstr>
      <vt:lpstr>Chronopay</vt:lpstr>
      <vt:lpstr>PayPal</vt:lpstr>
      <vt:lpstr>Yandex</vt:lpstr>
      <vt:lpstr>Qiwi</vt:lpstr>
      <vt:lpstr>Смс</vt:lpstr>
      <vt:lpstr>ПСБ</vt:lpstr>
      <vt:lpstr>СБ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Юляшка</dc:creator>
  <cp:lastModifiedBy>Valentina</cp:lastModifiedBy>
  <cp:lastPrinted>2016-06-08T12:01:02Z</cp:lastPrinted>
  <dcterms:created xsi:type="dcterms:W3CDTF">2017-07-27T20:45:10Z</dcterms:created>
  <dcterms:modified xsi:type="dcterms:W3CDTF">2017-07-27T20:45:10Z</dcterms:modified>
</cp:coreProperties>
</file>