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я\Desktop\РЭЙ\Отчеты для сайта\"/>
    </mc:Choice>
  </mc:AlternateContent>
  <bookViews>
    <workbookView xWindow="-120" yWindow="-120" windowWidth="20730" windowHeight="11760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" sheetId="5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4" l="1"/>
  <c r="B34" i="4"/>
  <c r="B69" i="4"/>
  <c r="B80" i="4"/>
  <c r="B85" i="4"/>
  <c r="B88" i="4"/>
  <c r="B100" i="4"/>
  <c r="B101" i="4" s="1"/>
  <c r="B98" i="4"/>
  <c r="B79" i="4"/>
  <c r="B68" i="4"/>
  <c r="B72" i="4" l="1"/>
  <c r="B232" i="5" l="1"/>
  <c r="B233" i="5"/>
  <c r="C417" i="13"/>
  <c r="C418" i="13" l="1"/>
  <c r="B217" i="5" l="1"/>
  <c r="B96" i="4" l="1"/>
  <c r="C34" i="10" l="1"/>
  <c r="C33" i="10"/>
  <c r="C17" i="8" l="1"/>
  <c r="C13" i="1" l="1"/>
  <c r="C22" i="1" l="1"/>
  <c r="B215" i="5" l="1"/>
  <c r="C33" i="11" l="1"/>
  <c r="B175" i="5" l="1"/>
  <c r="C23" i="1" l="1"/>
  <c r="C21" i="1" l="1"/>
  <c r="D11" i="6" l="1"/>
  <c r="C25" i="1" l="1"/>
  <c r="C16" i="1" l="1"/>
  <c r="C12" i="1" l="1"/>
  <c r="C14" i="1" l="1"/>
  <c r="C17" i="1" l="1"/>
  <c r="C27" i="1"/>
  <c r="C26" i="1"/>
  <c r="C24" i="1"/>
  <c r="C20" i="1"/>
  <c r="C19" i="1" l="1"/>
  <c r="C15" i="1"/>
  <c r="C11" i="1" s="1"/>
  <c r="C29" i="1" l="1"/>
</calcChain>
</file>

<file path=xl/sharedStrings.xml><?xml version="1.0" encoding="utf-8"?>
<sst xmlns="http://schemas.openxmlformats.org/spreadsheetml/2006/main" count="1473" uniqueCount="752">
  <si>
    <t>Благотворительный фонд</t>
  </si>
  <si>
    <t>помощи бездомным животным "РЭЙ"</t>
  </si>
  <si>
    <t>Отчет о полученных пожертвованиях</t>
  </si>
  <si>
    <t>и произведенных расходах</t>
  </si>
  <si>
    <t xml:space="preserve">Через платежную систему CloudPayments на сайте www.rayfund.ru </t>
  </si>
  <si>
    <t>Через платежную систему PayPal</t>
  </si>
  <si>
    <t>Через платежную систему Yandex.Money</t>
  </si>
  <si>
    <t>Через платежную систему Qiwi</t>
  </si>
  <si>
    <t>Через СМС на короткий номер 3434</t>
  </si>
  <si>
    <t>На расчетный счет Фонда в ПАО "Сбербанк"</t>
  </si>
  <si>
    <t>Программа "Поддержка приютов"</t>
  </si>
  <si>
    <t>Программа "Лечение"</t>
  </si>
  <si>
    <t>Программа "Лапа дружбы"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</si>
  <si>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</si>
  <si>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</si>
  <si>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</si>
  <si>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</si>
  <si>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</si>
  <si>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</si>
  <si>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</si>
  <si>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</si>
  <si>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 xml:space="preserve">Программа "Лапа дружбы" </t>
  </si>
  <si>
    <t xml:space="preserve">Пожертвования на сайте www.rayfund.ru </t>
  </si>
  <si>
    <t>через платёжную систему CloudPayments</t>
  </si>
  <si>
    <t>Дата перечисления</t>
  </si>
  <si>
    <t>Дата зачисления 
на р/сч</t>
  </si>
  <si>
    <t>Сумма,
 руб.</t>
  </si>
  <si>
    <t>Благотворитель</t>
  </si>
  <si>
    <t>Благотворительное пожертвование</t>
  </si>
  <si>
    <t>ANNA KORKH</t>
  </si>
  <si>
    <t>Благотворительное пожертвование на лечение собаки Жужи</t>
  </si>
  <si>
    <t>TATYANA</t>
  </si>
  <si>
    <t>Благотворительное пожертвование на лечение собаки Персика</t>
  </si>
  <si>
    <t>Благотворительное пожертвование на лечение кота Васи</t>
  </si>
  <si>
    <t>Зачислено на р/сч за вычетом комиссии оператора (2,9%)</t>
  </si>
  <si>
    <t>Ожидается зачисление на р/сч за вычетом комиссии оператора (2,9%)</t>
  </si>
  <si>
    <t>Пожертвования через платёжную систему PayPal</t>
  </si>
  <si>
    <t>Дата зачисления на р/сч</t>
  </si>
  <si>
    <t>Сумма, руб. 
(за вычетом комиссии)</t>
  </si>
  <si>
    <t>Назначение</t>
  </si>
  <si>
    <t>Зачислено на р/сч за вычетом комиссии оператора</t>
  </si>
  <si>
    <t>Ожидается зачисление на р/сч за вычетом комиссии</t>
  </si>
  <si>
    <t>Пожертвования через платёжную систему Yandex.Money</t>
  </si>
  <si>
    <t>Зачислено на р/сч за вычетом комиссии оператора (2,8%)</t>
  </si>
  <si>
    <t>Ожидает зачисления на р/сч за вычетом комиссии оператора (2,8%)</t>
  </si>
  <si>
    <t>Пожертвования через платёжную систему QIWI</t>
  </si>
  <si>
    <t>Благотворитель (последние 4 цифры номера телефона)</t>
  </si>
  <si>
    <t>Пожертвования через СМС на короткий номер 3434</t>
  </si>
  <si>
    <t>Ожидает зачисления на р/сч за вычетом комиссии оператора</t>
  </si>
  <si>
    <t>Поступления на расчетный счет Фонда</t>
  </si>
  <si>
    <t>в ПАО "Сбербанк"</t>
  </si>
  <si>
    <t>Дата</t>
  </si>
  <si>
    <t>Благотворительные пожертвования от физ. лиц</t>
  </si>
  <si>
    <t>Сдача наличных в банк</t>
  </si>
  <si>
    <t>Благотворительные пожертвования через мобильный терминал</t>
  </si>
  <si>
    <t>Прочие поступления и благотворительные пожертвования</t>
  </si>
  <si>
    <t>Благотворительное пожертвование на вакцинацию</t>
  </si>
  <si>
    <t>Всего</t>
  </si>
  <si>
    <t>Зачислено на р/сч за вычетом комиссии оператора 5%</t>
  </si>
  <si>
    <t>Ожидает зачисления на р/сч за вычетом комиссии оператора 5%</t>
  </si>
  <si>
    <t>4301</t>
  </si>
  <si>
    <t>Программа "РэйДом"</t>
  </si>
  <si>
    <t>Благотворительное пожертвование на строительство забора</t>
  </si>
  <si>
    <t>YANA SVININA</t>
  </si>
  <si>
    <t>FAINA RAYGORODSKAYA</t>
  </si>
  <si>
    <t>MAXIM SOLDATENKOV</t>
  </si>
  <si>
    <t>TAISIYA MAXIMOVA</t>
  </si>
  <si>
    <t>IRINA LAKTYUSHINA</t>
  </si>
  <si>
    <t>ALEXANDRA TEREGULOVA</t>
  </si>
  <si>
    <t>ROMAN ZHUKOV</t>
  </si>
  <si>
    <t>NATALIA SHEVTSOVA</t>
  </si>
  <si>
    <t>MARINA PETUKHOVA</t>
  </si>
  <si>
    <t>OLGA KUZNETSOVA</t>
  </si>
  <si>
    <t>KONSTANTIN LARIONOV</t>
  </si>
  <si>
    <t>JANIS DZENIS</t>
  </si>
  <si>
    <t>MARIIA VORSLAV</t>
  </si>
  <si>
    <t>OKSANA KISELEVA</t>
  </si>
  <si>
    <t>ALENA NIKOLSKAIA</t>
  </si>
  <si>
    <t>VLADISLAV PISKAREV</t>
  </si>
  <si>
    <t>DMITRI LIHHATSOV</t>
  </si>
  <si>
    <t>ANNA ZLOBINA</t>
  </si>
  <si>
    <t>YURIY NUKULIN</t>
  </si>
  <si>
    <t>ELINA ALIMBEKOVA</t>
  </si>
  <si>
    <t>ELENA PILYUGINA</t>
  </si>
  <si>
    <t>ELENA KAPUSTINA</t>
  </si>
  <si>
    <t>ELENA KOLOSOVA</t>
  </si>
  <si>
    <t>ELENA KIPRIYANOVA</t>
  </si>
  <si>
    <t>SHCHD LSHCHE</t>
  </si>
  <si>
    <t>YULIYA KOENOVA</t>
  </si>
  <si>
    <t>ALEXANDER BARABANOV</t>
  </si>
  <si>
    <t>ELENA KOSTINA</t>
  </si>
  <si>
    <t>OLEG IVANOV</t>
  </si>
  <si>
    <t>ANASTASIYA LUNINA</t>
  </si>
  <si>
    <t>ROMAN VASILCHUK</t>
  </si>
  <si>
    <t>EKATERINA GORBATENKO</t>
  </si>
  <si>
    <t>DENIS LASHUKOV</t>
  </si>
  <si>
    <t>TATYANA SHASHKINA</t>
  </si>
  <si>
    <t>MARIYA DMITRIEVA</t>
  </si>
  <si>
    <t>MARINA BARYSHEVA</t>
  </si>
  <si>
    <t>ELENA SKRYABINA</t>
  </si>
  <si>
    <t>KSENIA KOZLOVSKAYA</t>
  </si>
  <si>
    <t>ELENA ABROSIMOVA</t>
  </si>
  <si>
    <t>VASILISA DELONE</t>
  </si>
  <si>
    <t>NATALIA SYSOEVA</t>
  </si>
  <si>
    <t>TATIANA PETROVA</t>
  </si>
  <si>
    <t>ELENA VANKOVA</t>
  </si>
  <si>
    <t>ARINA DENISENKO</t>
  </si>
  <si>
    <t>IVAN KOZLOV</t>
  </si>
  <si>
    <t>SHMIDT ANNA</t>
  </si>
  <si>
    <t>ANASTASIYA LEVCHENKO</t>
  </si>
  <si>
    <t>EKATERINA GORIAEVA</t>
  </si>
  <si>
    <t>ELIZAVETA SILOVA</t>
  </si>
  <si>
    <t>KIRICHENKO IRINA</t>
  </si>
  <si>
    <t>V. SHAKIRZYANOVA</t>
  </si>
  <si>
    <t>ELENA KHARCHUTKINA</t>
  </si>
  <si>
    <t>MARINA DEEVA</t>
  </si>
  <si>
    <t>EKATERINA NEGRILO</t>
  </si>
  <si>
    <t>OLGA MATVEEVA</t>
  </si>
  <si>
    <t>SVETLANA SAVELYEVA</t>
  </si>
  <si>
    <t>ALEXEY ZAKHAROV</t>
  </si>
  <si>
    <t>DARIA VOINOVA</t>
  </si>
  <si>
    <t>MURAD SAIDOV</t>
  </si>
  <si>
    <t>EKATERINA BAGINA</t>
  </si>
  <si>
    <t>OLGA FEDOSKINA</t>
  </si>
  <si>
    <t>SVETLANA VOROBEVA</t>
  </si>
  <si>
    <t>NINA POMUKHINA</t>
  </si>
  <si>
    <t>DARYA SHISHKINA</t>
  </si>
  <si>
    <t>TATYANA SPITSYNA</t>
  </si>
  <si>
    <t>ALENA SINICHKINA</t>
  </si>
  <si>
    <t>KSENIA FILIPENKOVA</t>
  </si>
  <si>
    <t>MIKHAIL MYSHKIN</t>
  </si>
  <si>
    <t>OLGA MALMBERG</t>
  </si>
  <si>
    <t>KSENIIA GNILITCKAIA</t>
  </si>
  <si>
    <t>ILYA MATVEEV</t>
  </si>
  <si>
    <t>ROMAN ARTYUKHIN</t>
  </si>
  <si>
    <t>A. GORSHUNOVA</t>
  </si>
  <si>
    <t>ELENA BOGDANOVA</t>
  </si>
  <si>
    <t>INNA PAVLYUTKINA</t>
  </si>
  <si>
    <t>SCETLANA LEBEDEVA</t>
  </si>
  <si>
    <t>VLADISLAV BIKH</t>
  </si>
  <si>
    <t>ELINA EROKHINA</t>
  </si>
  <si>
    <t>ALEXEY LOPATCHENKO</t>
  </si>
  <si>
    <t>ANNA DENISOVA</t>
  </si>
  <si>
    <t>NATALYA YAKUNINA</t>
  </si>
  <si>
    <t>ELENA PASTUKHOVA</t>
  </si>
  <si>
    <t>SVETLANA SALOVA</t>
  </si>
  <si>
    <t>DARIA</t>
  </si>
  <si>
    <t>DARYA POSTNOVA</t>
  </si>
  <si>
    <t>GALINA KLIMOVA</t>
  </si>
  <si>
    <t>VEZORGINA MARIA</t>
  </si>
  <si>
    <t>SKAKOVSKAYA MARIYA</t>
  </si>
  <si>
    <t>VARVARA KRUTIY</t>
  </si>
  <si>
    <t>ALEXANDRA CHERNIKOVA</t>
  </si>
  <si>
    <t>ANNA IVANOVA</t>
  </si>
  <si>
    <t>EKATERINA ANDRIEVICH</t>
  </si>
  <si>
    <t>VALENTINA KNIAZKINA</t>
  </si>
  <si>
    <t>NATALIYA IVKOVA</t>
  </si>
  <si>
    <t>EKATERINA KURINA</t>
  </si>
  <si>
    <t>MANUYLOVA ANASTASYA</t>
  </si>
  <si>
    <t>DN</t>
  </si>
  <si>
    <t>ALEXANDER KABALENOV</t>
  </si>
  <si>
    <t>ANASTASIA AFANASEVA</t>
  </si>
  <si>
    <t>ALEKSANDR KLIMENKO</t>
  </si>
  <si>
    <t>K. SHALOMITSKAYA</t>
  </si>
  <si>
    <t>A.UGOLNIKOVA</t>
  </si>
  <si>
    <t>ANNA KOTOVA</t>
  </si>
  <si>
    <t>SERGEY BONDAREV</t>
  </si>
  <si>
    <t>NADEZHDA GUMANEVA</t>
  </si>
  <si>
    <t>MARGARITA SHUDRYA</t>
  </si>
  <si>
    <t>ROBERT LASHIN</t>
  </si>
  <si>
    <t>FILIMONOVA ELENA</t>
  </si>
  <si>
    <t>ARTEM ZAYTSEV</t>
  </si>
  <si>
    <t>NIKITA LIBERSON</t>
  </si>
  <si>
    <t>MARINA AVERIANOVA</t>
  </si>
  <si>
    <t>IRINA KURNOSOVA</t>
  </si>
  <si>
    <t>NAILYA IVANOVA</t>
  </si>
  <si>
    <t>ALEXANDRA KATASONOVA</t>
  </si>
  <si>
    <t>NATALIA GUKASYAN</t>
  </si>
  <si>
    <t>IRINA TROITSKAYA</t>
  </si>
  <si>
    <t>MOMENTUM R</t>
  </si>
  <si>
    <t>NATALYA VEDENEVA</t>
  </si>
  <si>
    <t>EKATERINA OSIPOVA</t>
  </si>
  <si>
    <t>GULNARA TALIPOVA</t>
  </si>
  <si>
    <t>ANYA POPOVA</t>
  </si>
  <si>
    <t>LILIYA CHUZHOVA</t>
  </si>
  <si>
    <t>I G</t>
  </si>
  <si>
    <t>SERGEY SHEVLYAKOV</t>
  </si>
  <si>
    <t>ALENA GAYDUK</t>
  </si>
  <si>
    <t>OLGA KARTASHEVA</t>
  </si>
  <si>
    <t>ALEKSEY FALEEV</t>
  </si>
  <si>
    <t>EKATERINA SKOBEYKO</t>
  </si>
  <si>
    <t>TATIANA BALTUTIS</t>
  </si>
  <si>
    <t>ELENA PETROVA</t>
  </si>
  <si>
    <t>ANASTASIA</t>
  </si>
  <si>
    <t>ALEKSANDR BESSALOV</t>
  </si>
  <si>
    <t>OLGA BUSHUEVA</t>
  </si>
  <si>
    <t>REGINA RESHETEEVA</t>
  </si>
  <si>
    <t>ELENA DEDIKOVA</t>
  </si>
  <si>
    <t>OLGA SMIRNOVA</t>
  </si>
  <si>
    <t>TANYA SHCHERBATOVA</t>
  </si>
  <si>
    <t>ALEEVA ALEKSANDRA</t>
  </si>
  <si>
    <t>DENIS PERKOVSKIY</t>
  </si>
  <si>
    <t>ANNA KOROBEINIKOVA</t>
  </si>
  <si>
    <t>GALINA ZELENKOVA</t>
  </si>
  <si>
    <t>STANISLAV PODCHASKIY</t>
  </si>
  <si>
    <t>YULIYA TROFIMOVICH</t>
  </si>
  <si>
    <t>ANNA PETRENKO</t>
  </si>
  <si>
    <t>DARIA LABKOVSKAYA</t>
  </si>
  <si>
    <t>DARIA FEDOROVA</t>
  </si>
  <si>
    <t>DINARA SHAIKHINA</t>
  </si>
  <si>
    <t>ESENIN ROMAN</t>
  </si>
  <si>
    <t>EKATERINA IVANOVA</t>
  </si>
  <si>
    <t>SVETLANA VOROBYEVA</t>
  </si>
  <si>
    <t>ROMAN FURTSEV</t>
  </si>
  <si>
    <t>SVETLANA ROMANOVA</t>
  </si>
  <si>
    <t>DARYA AVERYANOVA</t>
  </si>
  <si>
    <t>ANNA RAKOVICH-NAKHIMOVA</t>
  </si>
  <si>
    <t>ALEKSANDRA MINAEVA</t>
  </si>
  <si>
    <t>IVAN BLOKHIN</t>
  </si>
  <si>
    <t>NADEZHDA PRIKHODKO</t>
  </si>
  <si>
    <t>ANTON GOROKHOVATSKY</t>
  </si>
  <si>
    <t>YULIYA MAKAROVA</t>
  </si>
  <si>
    <t>REZEDA AKHMETZHANOVA</t>
  </si>
  <si>
    <t>SHAMIL GALIMULILN</t>
  </si>
  <si>
    <t>OLGA PAVSHOK</t>
  </si>
  <si>
    <t>ALESYA SHITIKOVA</t>
  </si>
  <si>
    <t>VALERIYA ARISTOVA</t>
  </si>
  <si>
    <t>EGOR BASALAEV</t>
  </si>
  <si>
    <t>DARIA RYAZANTSEVA</t>
  </si>
  <si>
    <t>KARINA FOMICHEVA</t>
  </si>
  <si>
    <t>DINA TARASENKO</t>
  </si>
  <si>
    <t>MARIIA SAPRONOVA</t>
  </si>
  <si>
    <t>ALEKSANDR PLETNEV</t>
  </si>
  <si>
    <t>T MESHCHERIAKOVA</t>
  </si>
  <si>
    <t>SVETLANA LOGASHKINA</t>
  </si>
  <si>
    <t>ANASTASIYA KOLTYSHEVA</t>
  </si>
  <si>
    <t>ANNA YURCHENKO</t>
  </si>
  <si>
    <t>MARINA KOSTEREVA</t>
  </si>
  <si>
    <t>ROMAN UVAROV</t>
  </si>
  <si>
    <t>0889</t>
  </si>
  <si>
    <t>3179</t>
  </si>
  <si>
    <t>ELENA PETRENKO</t>
  </si>
  <si>
    <t>KAMILLA KAMALOVA</t>
  </si>
  <si>
    <t>SHAMARDINA TATIANA</t>
  </si>
  <si>
    <t>OL MKOT</t>
  </si>
  <si>
    <t>ALENA STROKOVA</t>
  </si>
  <si>
    <t>VICTORIA BAUER</t>
  </si>
  <si>
    <t>DIGITAL CARD</t>
  </si>
  <si>
    <t>GRIGORIY BUBANKOV</t>
  </si>
  <si>
    <t>MARIA FOMINA</t>
  </si>
  <si>
    <t>TAISIYA KORNILTSEVA</t>
  </si>
  <si>
    <t>INESSA SHICHYOVA</t>
  </si>
  <si>
    <t>OLGA PANINA</t>
  </si>
  <si>
    <t>MARIA KHUDYAKOVA</t>
  </si>
  <si>
    <t>FARIDA RAKHMANI</t>
  </si>
  <si>
    <t>MILANA IZVARINA</t>
  </si>
  <si>
    <t>ANASTASIYA PESKOVA</t>
  </si>
  <si>
    <t>INNA OBRAZTSOVA</t>
  </si>
  <si>
    <t>MARIIA ZOTOVA</t>
  </si>
  <si>
    <t>ALEXANDR FILIPPOVICH</t>
  </si>
  <si>
    <t>KIRILL VANKOV</t>
  </si>
  <si>
    <t>ERMOLAEVA TATIANA</t>
  </si>
  <si>
    <t>EVGENIY EFIMOV</t>
  </si>
  <si>
    <t>INNA KHAMSKAYA</t>
  </si>
  <si>
    <t>ANASTASIA USHANINA</t>
  </si>
  <si>
    <t>Комиссия банка</t>
  </si>
  <si>
    <t>5042</t>
  </si>
  <si>
    <t>7480</t>
  </si>
  <si>
    <t>9445</t>
  </si>
  <si>
    <t xml:space="preserve">Программа "РэйДом" </t>
  </si>
  <si>
    <t>SERGEY PUZANOV</t>
  </si>
  <si>
    <t>IVAN MEDVEDEV</t>
  </si>
  <si>
    <t>EVGENIY ALIMOV</t>
  </si>
  <si>
    <t>ALEXANDRA TUPIK</t>
  </si>
  <si>
    <t>OLGA LEVINA</t>
  </si>
  <si>
    <t>YULIYA MARTYNOVA</t>
  </si>
  <si>
    <t>TATYANA TULCHINSKAYA</t>
  </si>
  <si>
    <t>MARGARITA PESTOVA</t>
  </si>
  <si>
    <t>KSENIIA BEKH</t>
  </si>
  <si>
    <t>LEYLA ZHELDYBAEVA</t>
  </si>
  <si>
    <t>SVETLANA SAMARSKAYA</t>
  </si>
  <si>
    <t>JULIA MOSHCHITSKAYA</t>
  </si>
  <si>
    <t>ELIZAVETA</t>
  </si>
  <si>
    <t>ERAITARSKAIA</t>
  </si>
  <si>
    <t>ELENA MAYOROVA</t>
  </si>
  <si>
    <t>ZHANNA GUCHINA</t>
  </si>
  <si>
    <t>SVETLANA ZHALNENKOVA</t>
  </si>
  <si>
    <t>IRINA MAVLIKHANOVA</t>
  </si>
  <si>
    <t>ANNA BELYAEVA</t>
  </si>
  <si>
    <t>KONSTANTIN</t>
  </si>
  <si>
    <t>MARIIA GRACHEVA</t>
  </si>
  <si>
    <t>ANNA MARISYUK</t>
  </si>
  <si>
    <t>DMITRIY SOROKIN</t>
  </si>
  <si>
    <t>NIKITA AZAROV</t>
  </si>
  <si>
    <t>VIKTORIYA EMSHANOVA</t>
  </si>
  <si>
    <t>YULIYA IVANOVA</t>
  </si>
  <si>
    <t>ANNA CHIN-GO-PIN</t>
  </si>
  <si>
    <t>ALINA BULYGINA</t>
  </si>
  <si>
    <t>DARYA NEDOREZOVA</t>
  </si>
  <si>
    <t>EVGENYA GORBOVSKAYA</t>
  </si>
  <si>
    <t>DMITRIY KORNEYCHENKO</t>
  </si>
  <si>
    <t>ALINA BONDARENKO</t>
  </si>
  <si>
    <t>IRINA NIKOLAEVA</t>
  </si>
  <si>
    <t>YANA SOROKINA</t>
  </si>
  <si>
    <t>YEKATERIN ZHEREKHOVA</t>
  </si>
  <si>
    <t>EGOR SHISHKIN</t>
  </si>
  <si>
    <t>MAMICHEV ILYA</t>
  </si>
  <si>
    <t>EKATERINA POZDEEVA</t>
  </si>
  <si>
    <t>S M</t>
  </si>
  <si>
    <t>Наталья</t>
  </si>
  <si>
    <t>VK</t>
  </si>
  <si>
    <t>Программа "Социальное зоотакси "РэйМобиль"</t>
  </si>
  <si>
    <t>Оплата за аренду нежилого помещения за ноябрь</t>
  </si>
  <si>
    <t>Оплата за корм для собак для приюта "Печатники"</t>
  </si>
  <si>
    <t>Оплата за вет. услуги - стерилизацию и стац. содержание кошки Рыси в вет. клинике "Феникс-Вет"</t>
  </si>
  <si>
    <t>Оплата за услуги связи</t>
  </si>
  <si>
    <t>Анонимно</t>
  </si>
  <si>
    <t>8693</t>
  </si>
  <si>
    <t>4760</t>
  </si>
  <si>
    <t>3705</t>
  </si>
  <si>
    <t>5164</t>
  </si>
  <si>
    <t>6719</t>
  </si>
  <si>
    <t>4851</t>
  </si>
  <si>
    <t>8063</t>
  </si>
  <si>
    <t>3612</t>
  </si>
  <si>
    <t>0721</t>
  </si>
  <si>
    <t>0302</t>
  </si>
  <si>
    <t>4322</t>
  </si>
  <si>
    <t>9504</t>
  </si>
  <si>
    <t>9879</t>
  </si>
  <si>
    <t>1424</t>
  </si>
  <si>
    <t>Королев Алексей Викторович</t>
  </si>
  <si>
    <t>Самусева Ярослава Васильевна</t>
  </si>
  <si>
    <t>Быкова Ксения Петровна</t>
  </si>
  <si>
    <t>Стрельникова Екатерина Викторовна</t>
  </si>
  <si>
    <t>Дианова Анна Александровна</t>
  </si>
  <si>
    <t>Мельник Мария Вячеславовна</t>
  </si>
  <si>
    <t>Грачева Мария Владимировна</t>
  </si>
  <si>
    <t>Альшевская Елена Владимировна</t>
  </si>
  <si>
    <t>Федоров Дмитрий Викторович</t>
  </si>
  <si>
    <t>Цветкова Наталья Валерьевна</t>
  </si>
  <si>
    <t>Иванова Ольга Алексеевна</t>
  </si>
  <si>
    <t>Рубежанская Варвара Геннадьевна</t>
  </si>
  <si>
    <t>Машко Ольга Игоревна</t>
  </si>
  <si>
    <t>Колышкин Тимофей Дмитриевич</t>
  </si>
  <si>
    <t>Саруханов Артем Вячеславович</t>
  </si>
  <si>
    <t>Образцов Антон Олегович</t>
  </si>
  <si>
    <t>Лазарева Юлия Валерьевна</t>
  </si>
  <si>
    <t>Дорохина Анастасия Андреевна</t>
  </si>
  <si>
    <t>Иванова Ирина Николаевна</t>
  </si>
  <si>
    <t>Мезенцев Павел Александрович</t>
  </si>
  <si>
    <t>Самсонова Анна Сергеевна</t>
  </si>
  <si>
    <t xml:space="preserve">Благотворительные пожертвования, собранные на портале dobro.mail.ru </t>
  </si>
  <si>
    <t>Благотворительное пожертвования от фонда "LAPA"</t>
  </si>
  <si>
    <t>Благотворительное пожертвования от Фонда поддержки и развития филантропии "КАФ", собранные в рамках благотворительной программы "Благо.ру"</t>
  </si>
  <si>
    <t>Проценты по банковскому счету</t>
  </si>
  <si>
    <t>Программа "Мероприятия и работа с общественностью", частично реализуемая на средства, полученные из бюджета г. Москвы (Грант Мэра)</t>
  </si>
  <si>
    <t xml:space="preserve"> за ноябрь 2019 года</t>
  </si>
  <si>
    <t>Петровская Анастасия Алексеевна</t>
  </si>
  <si>
    <t>Чечеткина Дарья Юрьевна</t>
  </si>
  <si>
    <t>Ессен Диана Эдуартовна</t>
  </si>
  <si>
    <t>Турамуродов Пардали Хусанович</t>
  </si>
  <si>
    <t>Айбашов Ражабали Акбаралиевич</t>
  </si>
  <si>
    <t>Плотникова Екатерина Эдуардовна</t>
  </si>
  <si>
    <t>Федякова Екатерина Владимировна</t>
  </si>
  <si>
    <t>Смирнов Дмитрий Андреевич</t>
  </si>
  <si>
    <t>Безсольцева Кристина Валерьевна</t>
  </si>
  <si>
    <t>Рощин Игорь Владимирович</t>
  </si>
  <si>
    <t>Никабадзе Михаил Ушангиевич</t>
  </si>
  <si>
    <t>Имамова Ангелина Рузилевна</t>
  </si>
  <si>
    <t>Каракулина Екатерина Михайловна</t>
  </si>
  <si>
    <t>Комова Анастасия Ивановна</t>
  </si>
  <si>
    <t>Высоцкий Александр Юрьевич</t>
  </si>
  <si>
    <t>Коваленко Никита Витальевич</t>
  </si>
  <si>
    <t>Новак Галина Игоревна</t>
  </si>
  <si>
    <t>Малышев Дмитрий Александрович</t>
  </si>
  <si>
    <t>Прудникова Елена Николаевна</t>
  </si>
  <si>
    <t>Смирнов Михаил Алексеевич</t>
  </si>
  <si>
    <t>Швалева Наталья Вадимовна</t>
  </si>
  <si>
    <t>Давтян Джемма Гариковна</t>
  </si>
  <si>
    <t>Петрова Татьяна Алексеевна</t>
  </si>
  <si>
    <t>Исаенкова Елена Владимировна</t>
  </si>
  <si>
    <t>Чаркина Алина Александровна</t>
  </si>
  <si>
    <t>Королева Алина Алексеевна</t>
  </si>
  <si>
    <t>Давлетов Денис Раисович</t>
  </si>
  <si>
    <t>Кушнина Варвара Георгиевна</t>
  </si>
  <si>
    <t>Ременюк Владислав Анатольевич</t>
  </si>
  <si>
    <t>Желтова Виола Сергеевна</t>
  </si>
  <si>
    <t>Александров Алексей Валерьевич</t>
  </si>
  <si>
    <t>Солнцева Елена Васильевна</t>
  </si>
  <si>
    <t>Хрипунова Екатерина Николаевна</t>
  </si>
  <si>
    <t>Колбасова Ирина Васильевна</t>
  </si>
  <si>
    <t>Шаркова Ольга Анатольевна</t>
  </si>
  <si>
    <t>Соколов Сергей Сергеевич</t>
  </si>
  <si>
    <t>Дружинина Ирина Борисовна</t>
  </si>
  <si>
    <t>Федоренко Елена Евгеньевна</t>
  </si>
  <si>
    <t>Пыленок Кристина Викторовна</t>
  </si>
  <si>
    <t>Замула Андрей Александрович</t>
  </si>
  <si>
    <t>Яковченко Кирилл Николаевич</t>
  </si>
  <si>
    <t>Дергилев Василий Валерьевич</t>
  </si>
  <si>
    <t>Жиркова Светлана Юрьевна</t>
  </si>
  <si>
    <t>Момотова Оксана Шахларовна</t>
  </si>
  <si>
    <t>Шуваева Виктория Дмитриевна</t>
  </si>
  <si>
    <t>Тарасова Александра Витальевна</t>
  </si>
  <si>
    <t>Добронравова Ольга Борисовна</t>
  </si>
  <si>
    <t>Федоренко Владимир Николаевич</t>
  </si>
  <si>
    <t>Ходжаева Елена Александровна</t>
  </si>
  <si>
    <t>Ахметшина Диана Игоревна</t>
  </si>
  <si>
    <t>Мелёхина Анна Вячеславовна</t>
  </si>
  <si>
    <t>Евдокимова Дарья Сергеевна</t>
  </si>
  <si>
    <t>Моисеева Инга Николаевна</t>
  </si>
  <si>
    <t>Ельшина Юлия Владимировна</t>
  </si>
  <si>
    <t>Степанова Светлана Анатольевна</t>
  </si>
  <si>
    <t>Егоров Евгений Алексеевич</t>
  </si>
  <si>
    <t>Дагаева Ксения Михайловна</t>
  </si>
  <si>
    <t>Черняева Наталья Евгеньевна</t>
  </si>
  <si>
    <t>Муравьева Наталия Евгеньевна</t>
  </si>
  <si>
    <t>Павлова Юлия Львовна</t>
  </si>
  <si>
    <t>Сидорова Евгения Андреевна</t>
  </si>
  <si>
    <t>Быкова Кристина Алексеевна</t>
  </si>
  <si>
    <t>Банул Наталья Владимировна</t>
  </si>
  <si>
    <t>Вершинина Мария Игоревна</t>
  </si>
  <si>
    <t>Жаткина Евгения Владимировна</t>
  </si>
  <si>
    <t>Дубровин Артем Олегович</t>
  </si>
  <si>
    <t>Дячкина Полина Алексеевна</t>
  </si>
  <si>
    <t>Буданова Елена Викторовна</t>
  </si>
  <si>
    <t>Батурина Карина Мансуровна</t>
  </si>
  <si>
    <t>Кузнецов Марк Дмитриевич</t>
  </si>
  <si>
    <t>Жмурова Екатерина Сергеевна</t>
  </si>
  <si>
    <t>Севостьянов Александр Леонидович</t>
  </si>
  <si>
    <t>Манушичев Станислав Юрьевич</t>
  </si>
  <si>
    <t>Скоробогатова Эльвира Николаевна</t>
  </si>
  <si>
    <t>Полднев Антон Вячеславович</t>
  </si>
  <si>
    <t>Старых Ольга Владимировна</t>
  </si>
  <si>
    <t>Ун Синетх</t>
  </si>
  <si>
    <t>Папикян Лилит Смбатовна</t>
  </si>
  <si>
    <t>Егорова Елена Владимировна</t>
  </si>
  <si>
    <t>Васильева Анна Александровна</t>
  </si>
  <si>
    <t>Лукьянова Маргарита Юрьевна</t>
  </si>
  <si>
    <t>Фирсова Ирина Николаевна</t>
  </si>
  <si>
    <t>Кассем Жана</t>
  </si>
  <si>
    <t>Зиняков Дмитрий Николаевич</t>
  </si>
  <si>
    <t>Овчинникова Татьяна Владимировна</t>
  </si>
  <si>
    <t>Каландархонова Любовь Шабозхоновна</t>
  </si>
  <si>
    <t>Неклюдова Марина Юрьевна</t>
  </si>
  <si>
    <t>Кирюшкин Кирилл Николаевич</t>
  </si>
  <si>
    <t>Зохомбина Кристиан Ндатио</t>
  </si>
  <si>
    <t>Омарбеков Нурсултан Мунарбекович</t>
  </si>
  <si>
    <t>Оскин Юрий Андреевич</t>
  </si>
  <si>
    <t>Магомедова Салихат Салимсолтановна</t>
  </si>
  <si>
    <t>Чуркина Валентина Константиновна</t>
  </si>
  <si>
    <t>Лю Цзяньфэн</t>
  </si>
  <si>
    <t>Махазака Сулуфунантенаина</t>
  </si>
  <si>
    <t>Салмани Мамагхани Садегх</t>
  </si>
  <si>
    <t>Алгенем Гассан</t>
  </si>
  <si>
    <t>Соммервилле Кадим Ст Елмо</t>
  </si>
  <si>
    <t>Есина Альбина Александровна</t>
  </si>
  <si>
    <t>Быстров Дмитрий Юрьевич</t>
  </si>
  <si>
    <t>Высоцкая Анастасия Рудольфовна</t>
  </si>
  <si>
    <t>Уваис Моханнад Муса Акель</t>
  </si>
  <si>
    <t>Динер Александр Владимирович</t>
  </si>
  <si>
    <t>Кузичев Никита Андреевич</t>
  </si>
  <si>
    <t>Убушиев Александр Викторович</t>
  </si>
  <si>
    <t>Волкова Наталья Александровна</t>
  </si>
  <si>
    <t>Ряполова Ольга Андреевна</t>
  </si>
  <si>
    <t>Улуханян Армине Рафаеловна</t>
  </si>
  <si>
    <t>Дунаева Анна Сергеевна</t>
  </si>
  <si>
    <t>Суетинов Евгений Александрович</t>
  </si>
  <si>
    <t>Сергеева Марина Николаевна</t>
  </si>
  <si>
    <t>Сапожникова Ольга Сергеевна</t>
  </si>
  <si>
    <t>Мархашова Ольга Александровна</t>
  </si>
  <si>
    <t>Белякова Анастасия Алексеевна</t>
  </si>
  <si>
    <t>Салчак Алена Алдаровна</t>
  </si>
  <si>
    <t>Семенова Анна Алексеевна</t>
  </si>
  <si>
    <t>Язневич Елизавета Викторовна</t>
  </si>
  <si>
    <t>Голенко Ольга Марковна</t>
  </si>
  <si>
    <t>Гурьянов Виталий Вячеславович</t>
  </si>
  <si>
    <t>Котова Елена Анатольевна</t>
  </si>
  <si>
    <t>Самохвалова Юлия Игоревна</t>
  </si>
  <si>
    <t>Любшин Кирилл Иванович</t>
  </si>
  <si>
    <t>Медведев Александр Эмильевич</t>
  </si>
  <si>
    <t>Антонюк Екатерина Юрьевна</t>
  </si>
  <si>
    <t>Долганова Кристина Александровна</t>
  </si>
  <si>
    <t>Кулмирзаев Кыязбек</t>
  </si>
  <si>
    <t>Силичева Нина Алексеевна</t>
  </si>
  <si>
    <t>Куприянова Полина Игоревна</t>
  </si>
  <si>
    <t>Иванов Вадим Александрович</t>
  </si>
  <si>
    <t>Шиверновская Галина Антоновна</t>
  </si>
  <si>
    <t>Курдюкова Дарья Олеговна</t>
  </si>
  <si>
    <t>Павлова Ольга Алексеевна</t>
  </si>
  <si>
    <t>Усакова Наталья Михайловна</t>
  </si>
  <si>
    <t>Благотворительные пожертвования, собранные в ящик для сбора пожертвований, установленный в Ветцентре МРТ</t>
  </si>
  <si>
    <t>Благотворительные пожертвования, собранные в ящик для сбора пожертвований, установленный в "еАптека", ул. 6-я Радиальная</t>
  </si>
  <si>
    <t xml:space="preserve">Благотворительные пожертвования, собранные в ящик для сбора пожертвований, установленный в вет. клинике "Био-Вет", ул. Главмосстроя </t>
  </si>
  <si>
    <t>Благотворительные пожертвования, собранные в ящик для сбора пожертвований, установленный в вет. клинике "Био-Вет", ул. Муся Джалиля</t>
  </si>
  <si>
    <t>Благотворительные пожертвования, собранные в ящик для сбора пожертвований, установленный в вет. клинике "Био-Вет", Перервинский б-р</t>
  </si>
  <si>
    <t>Благотворительные пожертвования, собранные в ящик для сбора пожертвований, установленный в вет. клинике "Био-Вет", ул. Болотниковская</t>
  </si>
  <si>
    <t>Благотворительные пожертвования, собранные в ящик для сбора пожертвований, установленный в "еАптека", ул. Бакунинская</t>
  </si>
  <si>
    <t>Благотворительные пожертвования, собранные в ящик для сбора пожертвований, установленный в вет. клинике "Био-Вет", ул. Профсоюзная</t>
  </si>
  <si>
    <t>Благотворительные пожертвования, собранные в ящик для сбора пожертвований, установленный в вет. клинике "Био-Вет",  ул. Гурьянова</t>
  </si>
  <si>
    <t>Благотворительные пожертвования, собранные в ящик для сбора пожертвований, установленный в вет.клинике "ЗооДубна", ул. Жолио-Кюри</t>
  </si>
  <si>
    <t>Благотворительные пожертвования, собранные в ящик для сбора пожертвований, установленный в вет. клинике "Био-Вет", ул. Куликовская</t>
  </si>
  <si>
    <t>Благотворительные пожертвования, собранные в ящик для сбора пожертвований, установленный в вет. клинике "ЗооДубна",  ул. Понтекорво</t>
  </si>
  <si>
    <t>Благотворительные пожертвования, собранные в ящик для сбора пожертвований, установленный в вет. клинике "Био-Вет", ул. Доватора</t>
  </si>
  <si>
    <t>Благотворительные пожертвования, собранные в ящик для сбора пожертвований, установленный в вет. клинике "Био-Вет", ул. Калинина</t>
  </si>
  <si>
    <t>Благотворительные пожертвования, собранные в ящик для сбора пожертвований, установленный в вет. клинике "Био-Вет", ул. Новогиреевская</t>
  </si>
  <si>
    <t>Благотворительные пожертвования, собранные в ящик для сбора пожертвований, установленный в вет. клинике "Био-Вет", Саперный пр-зд</t>
  </si>
  <si>
    <t>Благотворительные пожертвования, собранные в ящик для сбора пожертвований, установленный в вет. клинике "Био-Вет", ул. 1-я Владимирская</t>
  </si>
  <si>
    <t>Благотворительные пожертвования, собранные в ящик для сбора пожертвований, установленный в вет. клинике "Био-Вет", ул. Нижняя Первомайская</t>
  </si>
  <si>
    <t>Благотворительные пожертвования, собранные в ящик для сбора пожертвований, установленный в "еАптека", ул. Генерала Кузнецова</t>
  </si>
  <si>
    <t>Благотворительные пожертвования, собранные в ящик для сбора пожертвований, установленный в вет.клинике "ЗооДубна", пр-т Добролюбова</t>
  </si>
  <si>
    <t>Благотворительные пожертвования, собранные в ящик для сбора пожертвований, установленный в вет. клинике "Био-Вет", Алтуфьевское шоссе</t>
  </si>
  <si>
    <t>Благотворительные пожертвования, собранные в ящик для сбора пожертвований, установленный в вет. клинике "Био-Вет", ул. Менжинского</t>
  </si>
  <si>
    <t>Благотворительные пожертвования, собранные в ящик для сбора пожертвований, установленный в "еАптека", ул. Уральская</t>
  </si>
  <si>
    <t>Благотворительные пожертвования, собранные в ящик для сбора пожертвований, установленный в "еАптека", ул. Сходненская</t>
  </si>
  <si>
    <t>Благотворительные пожертвования, собранные в ящик для сбора пожертвований, установленный в "еАптека", ул. Опалиха</t>
  </si>
  <si>
    <t>Благотворительные пожертвования, собранные в ящик для сбора пожертвований, установленный в "еАптека", ул. Мастеркова</t>
  </si>
  <si>
    <t>Благотворительные пожертвования, собранные в ящик для сбора пожертвований, установленный в вет.клинике Орикс</t>
  </si>
  <si>
    <t>Благотворительные пожертвования, собранные в ящик для сбора пожертвований, установленный в вет. клинике "Био-Вет", ул. Столетова</t>
  </si>
  <si>
    <t>Благотворительные пожертвования, собранные в ящик для сбора пожертвований, установленный в вет. клинике "КрасногорьеВет"</t>
  </si>
  <si>
    <t>Благотворительные пожертвования, собранные в ящик для сбора пожертвований, установленный в вет. клинике "Алисавет", Ново-Переделкино</t>
  </si>
  <si>
    <t>Благотворительные пожертвования, собранные в ящик для сбора пожертвований, установленный в вет. клинике "Аист-Вет", Одинцово</t>
  </si>
  <si>
    <t>Благотворительные пожертвования, собранные в ящик для сбора пожертвований, установленный в салоне красоты "Столица"</t>
  </si>
  <si>
    <t>за ноябрь 2019 года</t>
  </si>
  <si>
    <t>2661</t>
  </si>
  <si>
    <t>7068</t>
  </si>
  <si>
    <t>5132</t>
  </si>
  <si>
    <t>7045</t>
  </si>
  <si>
    <t>8956</t>
  </si>
  <si>
    <t>9228</t>
  </si>
  <si>
    <t>1441</t>
  </si>
  <si>
    <t>7237</t>
  </si>
  <si>
    <t>8197</t>
  </si>
  <si>
    <t>0855</t>
  </si>
  <si>
    <t>2190</t>
  </si>
  <si>
    <t>1795</t>
  </si>
  <si>
    <t>2458</t>
  </si>
  <si>
    <t>5623</t>
  </si>
  <si>
    <t>8231</t>
  </si>
  <si>
    <t>9881</t>
  </si>
  <si>
    <t>Декабрь 2019</t>
  </si>
  <si>
    <t>07.11.2019</t>
  </si>
  <si>
    <t>KOLESNIKOVVIKTOR</t>
  </si>
  <si>
    <t>KSENIA SHPILEVSKAYA</t>
  </si>
  <si>
    <t>MARK KUZNETSOV</t>
  </si>
  <si>
    <t>PASHA DUDKIN</t>
  </si>
  <si>
    <t>IRINA SINDEEVA</t>
  </si>
  <si>
    <t>MARINA KIRYUTKINA</t>
  </si>
  <si>
    <t>DERGUNOVA OLGA</t>
  </si>
  <si>
    <t>SOFYA VOROPAEVA</t>
  </si>
  <si>
    <t>NAIRA</t>
  </si>
  <si>
    <t>EVGENIY MINZULIN</t>
  </si>
  <si>
    <t>DARYA FRYAZINOVA</t>
  </si>
  <si>
    <t>ALEKSEY FROLOV</t>
  </si>
  <si>
    <t>TATIANA FILATOVA</t>
  </si>
  <si>
    <t>GENNADY ZAKHAROV</t>
  </si>
  <si>
    <t>OLGA SHAPENKOVA</t>
  </si>
  <si>
    <t>KRUGLEY DMITRIY</t>
  </si>
  <si>
    <t>ALLA SKRYABINA</t>
  </si>
  <si>
    <t>ARTYOM SABITOV</t>
  </si>
  <si>
    <t>MIKHAIL NOGIN</t>
  </si>
  <si>
    <t>MILANA MAZITOVA</t>
  </si>
  <si>
    <t>LARISA LUKONINA</t>
  </si>
  <si>
    <t>ANNA SHEVKINA</t>
  </si>
  <si>
    <t>EKATERINA</t>
  </si>
  <si>
    <t>MARKOV ALEKSANDR</t>
  </si>
  <si>
    <t>NIKITA KHABAROV</t>
  </si>
  <si>
    <t>LIUDMILA TREGUB</t>
  </si>
  <si>
    <t>AISTOV ALEXEY</t>
  </si>
  <si>
    <t>SVETLANA RATKINA</t>
  </si>
  <si>
    <t>ANNA KURNOSOVA</t>
  </si>
  <si>
    <t>SERGEY KUDINOV</t>
  </si>
  <si>
    <t>VERONIK SHIRSHOVA</t>
  </si>
  <si>
    <t>SERGEY VIKULTSEV</t>
  </si>
  <si>
    <t>MATVEEVA ELINA</t>
  </si>
  <si>
    <t>POLINA VYUKOVA</t>
  </si>
  <si>
    <t>MARIA KRAYUSHKINA</t>
  </si>
  <si>
    <t>ANASTASIIA BAZECKAIA</t>
  </si>
  <si>
    <t>DARIA POLYSKALOVA</t>
  </si>
  <si>
    <t>ALEXANDER BELEKHOV</t>
  </si>
  <si>
    <t>TATYANS</t>
  </si>
  <si>
    <t>SVETLANA SHARPAR</t>
  </si>
  <si>
    <t>STARK REYSTLIN</t>
  </si>
  <si>
    <t>MARIIA SAVINA</t>
  </si>
  <si>
    <t>V OKHOTNITSKAYA</t>
  </si>
  <si>
    <t>VERONIKA KOINOVA</t>
  </si>
  <si>
    <t>ANTON DENISOV</t>
  </si>
  <si>
    <t>NIKISHINA TATIANA</t>
  </si>
  <si>
    <t>BORIS PROSHIN</t>
  </si>
  <si>
    <t>EKATERINA SUMLINOVA</t>
  </si>
  <si>
    <t>ALEKSEI YSTENIANTS</t>
  </si>
  <si>
    <t>ANASTASIYA KUZINA</t>
  </si>
  <si>
    <t>NADEZHDA</t>
  </si>
  <si>
    <t>CARD HOLDER</t>
  </si>
  <si>
    <t>TATIANA DONSKAYA</t>
  </si>
  <si>
    <t>ARTEM GARIN</t>
  </si>
  <si>
    <t>OKSANA SHIPUNOVA</t>
  </si>
  <si>
    <t>ANDREI TOBIS</t>
  </si>
  <si>
    <t>BAURZHAN SARTBAYEV</t>
  </si>
  <si>
    <t>ANNA PLESHANOVA</t>
  </si>
  <si>
    <t>ARTEM EVSEEV</t>
  </si>
  <si>
    <t>MARIYA SYTOVA</t>
  </si>
  <si>
    <t>ADELINA SAFINA</t>
  </si>
  <si>
    <t>DMITRIY LISTKOV</t>
  </si>
  <si>
    <t>OLGA BURCHAK</t>
  </si>
  <si>
    <t>ARTUR YAROSHENKO</t>
  </si>
  <si>
    <t>ELIZAVETA SIZOVA</t>
  </si>
  <si>
    <t>ELENA BORISOVA</t>
  </si>
  <si>
    <t>DMITRY DERYAGIN</t>
  </si>
  <si>
    <t>ZHELEZNOVA ELENA</t>
  </si>
  <si>
    <t>EKATERINA MAKAROVA</t>
  </si>
  <si>
    <t>ALEXANDER ZAYTSEVSKY</t>
  </si>
  <si>
    <t>ALINA SOROKA</t>
  </si>
  <si>
    <t>ELENA MARTYNOVA</t>
  </si>
  <si>
    <t>RATYANA</t>
  </si>
  <si>
    <t>DMITRIY SANNIKOV</t>
  </si>
  <si>
    <t>SOFIA KASEINOVA</t>
  </si>
  <si>
    <t>NIKOLAY</t>
  </si>
  <si>
    <t>NATALIA VALEEVA</t>
  </si>
  <si>
    <t>DARYA RTISCHEVA</t>
  </si>
  <si>
    <t>DIANA BABARITSKAIA</t>
  </si>
  <si>
    <t>IATIANA</t>
  </si>
  <si>
    <t>ANDREW VERKHOZIN</t>
  </si>
  <si>
    <t>POLINA LEONOVA</t>
  </si>
  <si>
    <t>VIKTOR MAKASHOV</t>
  </si>
  <si>
    <t>KOKH ANNA</t>
  </si>
  <si>
    <t>POLINA MATLAKHOVA</t>
  </si>
  <si>
    <t>IVAN GLEBOV</t>
  </si>
  <si>
    <t>BLADE RUNNER</t>
  </si>
  <si>
    <t>YULIYA KULAGINA</t>
  </si>
  <si>
    <t>SERGEY ZHURAVLEV</t>
  </si>
  <si>
    <t>NURLAN SULTANOV</t>
  </si>
  <si>
    <t>LYUBOV LEBEDEVA</t>
  </si>
  <si>
    <t>PINIGIN STANISLAV</t>
  </si>
  <si>
    <t>S KRIVOKHARCHENKO</t>
  </si>
  <si>
    <t>ANNA MIKEDA</t>
  </si>
  <si>
    <t>INSTANT CARD</t>
  </si>
  <si>
    <t>ALINA YUFANOVA</t>
  </si>
  <si>
    <t>POLEVA ANTONINA</t>
  </si>
  <si>
    <t>VALERII PARYGIN</t>
  </si>
  <si>
    <t>OLGA KHARKHALIS</t>
  </si>
  <si>
    <t>KAZANTSEV VADIM ANDREEVICH</t>
  </si>
  <si>
    <t>ALEXANDR RAZNOMAZOV</t>
  </si>
  <si>
    <t>EKATERINA NENAROKOMOVA</t>
  </si>
  <si>
    <t>ELENA MEDVEDEVA</t>
  </si>
  <si>
    <t>VLADIMIR TSOY</t>
  </si>
  <si>
    <t>OLGA DEMENTEVA</t>
  </si>
  <si>
    <t>VIKTORIA MINTYUKOVA</t>
  </si>
  <si>
    <t>EVGENY SHIRINSKIKH</t>
  </si>
  <si>
    <t>ILIA</t>
  </si>
  <si>
    <t>ROBERT BAGDASARYAN</t>
  </si>
  <si>
    <t>EGOR ZHURA</t>
  </si>
  <si>
    <t>ALEXEY PALADYCHUK</t>
  </si>
  <si>
    <t>ALEXANDRA GALOVA</t>
  </si>
  <si>
    <t>MARIYA PODGORNOVA</t>
  </si>
  <si>
    <t>TIMOFEY</t>
  </si>
  <si>
    <t xml:space="preserve">Благотворительное пожертвование </t>
  </si>
  <si>
    <t>22.11.2019</t>
  </si>
  <si>
    <t>Благотворительное пожертвование от Фонда "Перспектива"</t>
  </si>
  <si>
    <t>Благотворительное пожертвование от ООО "МАГИСТРАЛЬ"</t>
  </si>
  <si>
    <t>Благотворительное пожертвование от БФ "Нужна помощь"</t>
  </si>
  <si>
    <t>12.11.2019</t>
  </si>
  <si>
    <t>Дмитрий</t>
  </si>
  <si>
    <t>Андрей</t>
  </si>
  <si>
    <t>Гуди Фостер</t>
  </si>
  <si>
    <t>Татьяна</t>
  </si>
  <si>
    <t>05.11.2019</t>
  </si>
  <si>
    <t>Оплата за вет. услуги - стерилизацию собаки Милы в вет. клинике "Вет-ОК"</t>
  </si>
  <si>
    <t>Оплата за вет. услуги - стерилизацию собаки Джины в вет. клинике "ВетДом" Тучково</t>
  </si>
  <si>
    <t>Оплата за вет. услуги - прием врача, проведение анализов и исследований собаке Герде в вет. клинике "Вива" г.Пушкино</t>
  </si>
  <si>
    <t xml:space="preserve">Оплата за вет. услуги - стерилизацию собак Фриды и Джои в вет. клинике доктора Никонорова С.И. г.Смоленск </t>
  </si>
  <si>
    <t>Оплата за вет. услуги - кастрацию собак Маски, Огонька, Феоны и Бизи в вет. клинике "Вива" г.Пушкино</t>
  </si>
  <si>
    <t>Оплата за вет. услуги - стерилизацию кошек Софи, Мелисы, Глафиры, Луизы, Эльзы, Агаты, Авроры, Эли в вет. клинике доктора Никонорова С.И. г.Смоленск</t>
  </si>
  <si>
    <t>Оплата за вет. услуги - кастрацию кота Сильвестра в вет. клинике "101 Далматинец"</t>
  </si>
  <si>
    <t>Абонентская плата за тариф "Лайт" сервиса "Где мои"</t>
  </si>
  <si>
    <t xml:space="preserve">Оплата за вет. услуги - стерилизацию кошки Мары в вет. клинике "Свой доктор" Кунцево </t>
  </si>
  <si>
    <t xml:space="preserve">Оплата за вет. услуги - кастрацию кота Тоши и стерилизацию кошки Тоси в Центре ветеринарной медицины </t>
  </si>
  <si>
    <t>Оплата за вет. услуги - кастрацию собаки Степы в вет. клинике "В добрые руки"</t>
  </si>
  <si>
    <t>Оплата за вет. услуги - кастрацию собаки Тиши в вет. клинике "В добрые руки"</t>
  </si>
  <si>
    <t>Оплата за вет. услуги - стерилизацию собак Маши и Шани в вет. клинике "101 Далматинец"</t>
  </si>
  <si>
    <t>Оплата за вет. услуги - проведение анализов коту Сильверу в вет. центре "Dr. Hug"</t>
  </si>
  <si>
    <t xml:space="preserve">Оплата за вет. услуги - проведение анализов коту Манчестеру в вет. центре "Dr. Hug" </t>
  </si>
  <si>
    <t xml:space="preserve">Оплата за корм для собаки Берни </t>
  </si>
  <si>
    <t xml:space="preserve">Оплата за вет. услуги - стерилизацию собаки Айзы в вет. клинике "ВетДом" </t>
  </si>
  <si>
    <t>Оплата за вет. услуги - стерилизацию собаки Марфы в вет. клинике "ЗооДубна"</t>
  </si>
  <si>
    <t>Оплата за вет. услуги - стерилизацию собак Эльзы, Василисы и кастрацию кота Элвиса</t>
  </si>
  <si>
    <t>Оплата за вет. услуги - стерилизацию кошек Нюши, Малышки, Деметры, Рыси и собаки Линды в вет. клинике "Астин"</t>
  </si>
  <si>
    <t xml:space="preserve">Оплата за вет. услуги - стерилизацию кошек Дороти, Дорис, Далилы, Донны, Дарины, Тыквы, Искры, Таши, Оливии в вет. клинике "Астин" </t>
  </si>
  <si>
    <t xml:space="preserve">Оплата за вет. услуги - лечение в стационаре кота Чака в вет. центре "Dr. Hug" </t>
  </si>
  <si>
    <t>Оплата за снаряды для аджилити и их элементы для оборудования площадки для собак</t>
  </si>
  <si>
    <t>Оплата за вет. услуги - мед. обработки коту Вене в вет. клинике "Алисавет" Бутово</t>
  </si>
  <si>
    <t xml:space="preserve">Оплата за вет. услуги - прием врача собаки Баффи в вет. клинике "Алисавет" на ул. Лобачевского </t>
  </si>
  <si>
    <t>Оплата за вет. услуги - проведение анализов и исследования кошке Соне в вет. клинике "Алисавет" на ул. Лобачевского</t>
  </si>
  <si>
    <t>Оплата за вет. услуги - прием врача и проведение исследования кошке Далиле в вет. клинике "Астин"</t>
  </si>
  <si>
    <t>Оплата за вет. услуги - стерилизацию кошки Лилу в вет. клинике "Алисавет" Бутово</t>
  </si>
  <si>
    <t>Оплата за вет. услуги - кастрацию кота Левушки и стерилизацию кошки Сони на ул. Лобачевского</t>
  </si>
  <si>
    <t>Оплата за вет. услуги - проведение анализов собаке Балу в вет. клинике "Биоконтроль"</t>
  </si>
  <si>
    <t>Оплата за вет. услуги - стерилизацию собаки Киры и кастрацию кота Листика в вет. клинике "В мире животных"</t>
  </si>
  <si>
    <t>Оплата за вет. услуги - стерилизацию кошек Киссы, Чернышки, Пушинки, Тигры, Черепашки и Маси в вет. клинике "В мире животных"</t>
  </si>
  <si>
    <t>Оплата за вет. услуги - кастрацию кота Леопольда и стерилизацию кошек Мишель и Шакиры на ул. Лобачевского</t>
  </si>
  <si>
    <t>Оплата за вет. услуги - стерилизацию кошек Ночки, Машутки, Алисы, Плюшки и Шелы в вет. клинике "Ас-Вет" г.Алексин</t>
  </si>
  <si>
    <t>Оплата за вет. услуги - проведение анализов и исследований собаке Лэсси в вет. клинике "Биоконтроль"</t>
  </si>
  <si>
    <t>Оплата за вет. услуги - стерилизацию собак Кнопки, Гаваны, Бабоси и кастрацию кота Дениски в вет. клинике "Ас-Вет" г.Алексин</t>
  </si>
  <si>
    <t>Предоплата за ГСМ</t>
  </si>
  <si>
    <t>Оплата за вет. услуги - прием врача, проведение анализов и исследований собаке Кэрри в вет. клинике "Биоконтроль"</t>
  </si>
  <si>
    <t>Оплата за сувенирную продукцию</t>
  </si>
  <si>
    <t xml:space="preserve">Оплата за вет. услуги - стерилизацию кошек Анфисы, Джозефины, Мегги, Хлои и собаки Маи в вет. клинике "Алисавет" Лобачевского </t>
  </si>
  <si>
    <t>Оплата за услуги клининга в рамках фестиваля "Тыквы и Коты"</t>
  </si>
  <si>
    <t>Оплата за вет. услуги - стерилизацию кошек Масяни, Ульяны, Маши, Пушинки и Люды в вет. клинике "Умка" г.Калуга</t>
  </si>
  <si>
    <t>Оплата обеспечительного платежа за аренду нежилого помещения</t>
  </si>
  <si>
    <t>Оплата за вет. услуги - стерилизацию собак Царевны, Норы, Симы, Бусинки, Пальмы и кастацию собак Волчка и Пикачу в вет. клинике "Умка" г.Калуга</t>
  </si>
  <si>
    <t xml:space="preserve">Оплата за услуги по управлению аккаунтами в социальных сетях за октябрь 2019г. </t>
  </si>
  <si>
    <t>Оплата за корм для кошек для мини-приюта "Кэтсберри"</t>
  </si>
  <si>
    <t>Оплата за канцелярские товары</t>
  </si>
  <si>
    <t>Оплата за вет. услуги - стерилизацию и стац. содержание собаки Леси в вет. клинике "В добрые руки"</t>
  </si>
  <si>
    <t xml:space="preserve">Оплата за вет. препараты и корм для собак для приюта "Пушок и Дружок" </t>
  </si>
  <si>
    <t>Оплата за вет. услуги - стерилизацию кошек Мани, Треш, Багиры, Мирты, Булочки, Фиалки, Триши, Умки в вет. клинике "Свой Доктор" Хорошево</t>
  </si>
  <si>
    <t>Оплата за вет. услуги - прием врача кота Симбы в вет. клинике "Беланта" Братеево</t>
  </si>
  <si>
    <t>Оплата за вет. услуги - проведение анализов собаке Тиль в вет. клинике "Беланта" Братеево</t>
  </si>
  <si>
    <t xml:space="preserve">Оплата за вет. услуги - стерилизацию кошек Лучинки, Айзы и кастрацию собаки Бига в вет. клинике доктора Никонорова С.И. г.Смоленск </t>
  </si>
  <si>
    <t>Оплата за вет. услуги - проведение исследований и мед. манипуляций собаке Джеку в вет. клинике "Беланта" Братеево</t>
  </si>
  <si>
    <t xml:space="preserve">Оплата за вет. услуги - стерилизацию собак Габи, Дроузи, Грейс и Ефросиньи в вет. клинике доктора Никонорова С.И. г.Смоленск </t>
  </si>
  <si>
    <t>Оплата за адресник для собаки Геры</t>
  </si>
  <si>
    <t>Возврат обеспечительного платежа по договору аренды</t>
  </si>
  <si>
    <t>Благотворительные пожертвования, собранные в ящик для сбора пожертвований, установленный в зоосалоне "Боншери"</t>
  </si>
  <si>
    <t>Благотворительные пожертвования, собранные в ящик для сбора пожертвований, установленный в зоосалоне "ЗооРум" г. Видное</t>
  </si>
  <si>
    <t>Благотворительные пожертвования, собранные в ящик для сбора пожертвований, установленный в "еАптека", Ленинградский пр-кт</t>
  </si>
  <si>
    <t>Благотворительные пожертвования, собранные в ящик для сбора пожертвований, установленный в вет. клинике "Зоосити"</t>
  </si>
  <si>
    <t>Благотворительные пожертвования, собранные в ящик для сбора пожертвований, установленный в вет. клинике "Центр ветеринарной медицины"</t>
  </si>
  <si>
    <t>Благотворительные пожертвования, собранные переданные в кассу фонда</t>
  </si>
  <si>
    <t>Грант Мэра из бюджета г. Москвы, полученный по итогам проводимого Комитетом общественных связей Конкурса для СО НКО на реализацию проекта "Социальное зоотакси "РэйМобиль"</t>
  </si>
  <si>
    <t>Грант Мэра из бюджета г. Москвы, полученный по итогам проводимого Комитетом общественных связей Конкурса для СО НКО на реализацию проекта "Городские семейные фестивали как способ формирования и развития культуры содержания животных"</t>
  </si>
  <si>
    <t>Грант от Фонда Президентских Грантов на реализацию проекта "Стерилизация и просвещение как основа решения проблемы бездомных животных"</t>
  </si>
  <si>
    <t>Оплата за оказание услуг по предоставлению во временное пользование помещения</t>
  </si>
  <si>
    <t xml:space="preserve">Оплата за печатную продукцию </t>
  </si>
  <si>
    <t>Оплата за вет. услуги - проведение анализов и исследования коту Левушке в вет. клинике "Алисавет" на ул. Лобачевского</t>
  </si>
  <si>
    <t>Оплата за корм для собаки Лады</t>
  </si>
  <si>
    <t>Оплата за корм для собак для приюта "Некрасовка"</t>
  </si>
  <si>
    <t>Программа "Стерилизация", частично реализуемая на средства, полученные от Фонда президентских грантов</t>
  </si>
  <si>
    <t>Благотворительные пожертвования, собранные на сайте starville.ru</t>
  </si>
  <si>
    <t>Оплата за аренду нежилого помещения за ноябрь 2019г.</t>
  </si>
  <si>
    <t>Оплата за аренду нежилого помещения за декабрь 2019г.</t>
  </si>
  <si>
    <t>Оплата за рекламные услуги</t>
  </si>
  <si>
    <t>Оплата за воду в рамках фестиваля "Тыквы и Коты"</t>
  </si>
  <si>
    <t>Оплата труда сотрудников (3 человека), занятых в релизации программы, за ноябрь</t>
  </si>
  <si>
    <t>Оплата труда сотрудников (2 человека), занятых в релизации программы, за ноябрь</t>
  </si>
  <si>
    <t>Оплата труда АУП (координирование и развитие Фонда, бух. учет, 6 человек) за ноябрь</t>
  </si>
  <si>
    <t>Налоги и взносы от ФОТ за ноябрь</t>
  </si>
  <si>
    <t>Произведенные расходы за ноябрь 2019г.</t>
  </si>
  <si>
    <t>Остаток средств на 01.11.2019</t>
  </si>
  <si>
    <t>Остаток средств на 30.11.2019</t>
  </si>
  <si>
    <t>Общая сумма поступлений за ноябрь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</si>
</sst>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dd\.mm\.yyyy"/>
    <numFmt numFmtId="166" formatCode="[$-419]mmmm\ yyyy;@"/>
  </numFmts>
  <fonts count="29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Fill="0" applyProtection="0"/>
  </cellStyleXfs>
  <cellXfs count="247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10" fillId="0" borderId="0" xfId="0" applyNumberFormat="1" applyFont="1" applyFill="1" applyAlignment="1" applyProtection="1">
      <alignment horizontal="center" vertical="center"/>
    </xf>
    <xf numFmtId="0" fontId="10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/>
    </xf>
    <xf numFmtId="4" fontId="6" fillId="2" borderId="2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vertical="center"/>
    </xf>
    <xf numFmtId="0" fontId="12" fillId="2" borderId="2" xfId="0" applyFont="1" applyFill="1" applyBorder="1" applyAlignment="1" applyProtection="1">
      <alignment vertical="center"/>
    </xf>
    <xf numFmtId="0" fontId="11" fillId="2" borderId="2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6" fillId="2" borderId="3" xfId="0" applyFont="1" applyFill="1" applyBorder="1" applyProtection="1"/>
    <xf numFmtId="0" fontId="7" fillId="2" borderId="3" xfId="0" applyFont="1" applyFill="1" applyBorder="1" applyAlignment="1" applyProtection="1">
      <alignment horizontal="center" vertical="center"/>
    </xf>
    <xf numFmtId="4" fontId="6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64" fontId="0" fillId="0" borderId="0" xfId="0" applyNumberFormat="1" applyFill="1" applyAlignment="1" applyProtection="1">
      <alignment horizontal="center"/>
    </xf>
    <xf numFmtId="164" fontId="11" fillId="2" borderId="3" xfId="0" applyNumberFormat="1" applyFont="1" applyFill="1" applyBorder="1" applyAlignment="1" applyProtection="1">
      <alignment horizontal="right" vertical="center"/>
    </xf>
    <xf numFmtId="164" fontId="11" fillId="0" borderId="0" xfId="0" applyNumberFormat="1" applyFont="1" applyFill="1" applyBorder="1" applyAlignment="1" applyProtection="1">
      <alignment horizontal="right" vertical="center"/>
    </xf>
    <xf numFmtId="164" fontId="12" fillId="2" borderId="3" xfId="0" applyNumberFormat="1" applyFont="1" applyFill="1" applyBorder="1" applyAlignment="1" applyProtection="1">
      <alignment vertical="center"/>
    </xf>
    <xf numFmtId="164" fontId="11" fillId="2" borderId="3" xfId="0" applyNumberFormat="1" applyFont="1" applyFill="1" applyBorder="1" applyAlignment="1" applyProtection="1">
      <alignment vertical="center"/>
    </xf>
    <xf numFmtId="4" fontId="13" fillId="0" borderId="0" xfId="0" applyNumberFormat="1" applyFont="1" applyFill="1" applyProtection="1"/>
    <xf numFmtId="4" fontId="0" fillId="0" borderId="0" xfId="0" applyNumberFormat="1" applyFill="1" applyProtection="1"/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4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7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0" fontId="5" fillId="0" borderId="0" xfId="0" applyFont="1" applyFill="1" applyProtection="1"/>
    <xf numFmtId="0" fontId="6" fillId="2" borderId="3" xfId="0" applyFont="1" applyFill="1" applyBorder="1" applyAlignment="1" applyProtection="1">
      <alignment vertical="top" wrapText="1"/>
    </xf>
    <xf numFmtId="4" fontId="0" fillId="0" borderId="0" xfId="0" applyNumberFormat="1" applyFill="1" applyAlignment="1" applyProtection="1">
      <alignment vertical="top"/>
    </xf>
    <xf numFmtId="4" fontId="6" fillId="2" borderId="2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Alignment="1" applyProtection="1">
      <alignment horizontal="center"/>
    </xf>
    <xf numFmtId="0" fontId="11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4" fontId="16" fillId="4" borderId="14" xfId="0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14" fontId="5" fillId="0" borderId="4" xfId="0" applyNumberFormat="1" applyFont="1" applyFill="1" applyBorder="1" applyAlignment="1" applyProtection="1">
      <alignment horizontal="center" vertical="center"/>
    </xf>
    <xf numFmtId="0" fontId="15" fillId="4" borderId="14" xfId="0" applyNumberFormat="1" applyFont="1" applyFill="1" applyBorder="1" applyAlignment="1" applyProtection="1">
      <alignment horizontal="left" vertical="center" wrapText="1"/>
    </xf>
    <xf numFmtId="14" fontId="5" fillId="0" borderId="4" xfId="0" applyNumberFormat="1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49" fontId="5" fillId="0" borderId="4" xfId="0" applyNumberFormat="1" applyFont="1" applyBorder="1" applyAlignment="1">
      <alignment horizontal="center"/>
    </xf>
    <xf numFmtId="0" fontId="0" fillId="0" borderId="0" xfId="0"/>
    <xf numFmtId="165" fontId="15" fillId="4" borderId="4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14" fontId="7" fillId="2" borderId="9" xfId="0" applyNumberFormat="1" applyFont="1" applyFill="1" applyBorder="1" applyAlignment="1" applyProtection="1">
      <alignment horizontal="left" vertical="center"/>
    </xf>
    <xf numFmtId="4" fontId="5" fillId="2" borderId="10" xfId="0" applyNumberFormat="1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wrapText="1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/>
    </xf>
    <xf numFmtId="0" fontId="11" fillId="2" borderId="2" xfId="0" applyFont="1" applyFill="1" applyBorder="1" applyAlignment="1" applyProtection="1">
      <alignment horizontal="left" vertical="center" wrapText="1"/>
    </xf>
    <xf numFmtId="4" fontId="13" fillId="0" borderId="0" xfId="0" applyNumberFormat="1" applyFont="1" applyFill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4" fontId="6" fillId="2" borderId="10" xfId="0" applyNumberFormat="1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vertical="center"/>
    </xf>
    <xf numFmtId="0" fontId="7" fillId="2" borderId="10" xfId="0" applyFont="1" applyFill="1" applyBorder="1" applyAlignment="1" applyProtection="1">
      <alignment vertical="center"/>
    </xf>
    <xf numFmtId="14" fontId="7" fillId="2" borderId="9" xfId="0" applyNumberFormat="1" applyFont="1" applyFill="1" applyBorder="1" applyAlignment="1" applyProtection="1">
      <alignment vertical="center"/>
    </xf>
    <xf numFmtId="14" fontId="7" fillId="2" borderId="10" xfId="0" applyNumberFormat="1" applyFont="1" applyFill="1" applyBorder="1" applyAlignment="1" applyProtection="1">
      <alignment vertical="center"/>
    </xf>
    <xf numFmtId="14" fontId="7" fillId="2" borderId="11" xfId="0" applyNumberFormat="1" applyFont="1" applyFill="1" applyBorder="1" applyAlignment="1" applyProtection="1">
      <alignment vertical="center"/>
    </xf>
    <xf numFmtId="4" fontId="5" fillId="0" borderId="0" xfId="0" applyNumberFormat="1" applyFont="1" applyFill="1" applyProtection="1"/>
    <xf numFmtId="0" fontId="0" fillId="5" borderId="0" xfId="0" applyFill="1" applyProtection="1"/>
    <xf numFmtId="49" fontId="15" fillId="4" borderId="4" xfId="0" applyNumberFormat="1" applyFont="1" applyFill="1" applyBorder="1" applyAlignment="1" applyProtection="1">
      <alignment horizontal="center" vertical="center" wrapText="1"/>
    </xf>
    <xf numFmtId="49" fontId="5" fillId="5" borderId="4" xfId="0" applyNumberFormat="1" applyFont="1" applyFill="1" applyBorder="1" applyAlignment="1">
      <alignment horizontal="center"/>
    </xf>
    <xf numFmtId="0" fontId="0" fillId="5" borderId="0" xfId="0" applyFill="1"/>
    <xf numFmtId="4" fontId="15" fillId="0" borderId="4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/>
    </xf>
    <xf numFmtId="0" fontId="15" fillId="4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Fill="1" applyAlignment="1" applyProtection="1">
      <alignment horizontal="center"/>
    </xf>
    <xf numFmtId="164" fontId="12" fillId="2" borderId="3" xfId="0" applyNumberFormat="1" applyFont="1" applyFill="1" applyBorder="1" applyAlignment="1" applyProtection="1">
      <alignment horizontal="right" vertical="center"/>
    </xf>
    <xf numFmtId="4" fontId="20" fillId="5" borderId="14" xfId="0" applyNumberFormat="1" applyFont="1" applyFill="1" applyBorder="1" applyAlignment="1" applyProtection="1">
      <alignment horizontal="center" vertical="center" wrapText="1"/>
    </xf>
    <xf numFmtId="4" fontId="20" fillId="5" borderId="4" xfId="0" applyNumberFormat="1" applyFont="1" applyFill="1" applyBorder="1" applyAlignment="1" applyProtection="1">
      <alignment horizontal="center" vertical="center" wrapText="1"/>
    </xf>
    <xf numFmtId="4" fontId="22" fillId="5" borderId="14" xfId="0" applyNumberFormat="1" applyFont="1" applyFill="1" applyBorder="1" applyAlignment="1" applyProtection="1">
      <alignment horizontal="center" vertical="center" wrapText="1"/>
    </xf>
    <xf numFmtId="165" fontId="20" fillId="4" borderId="14" xfId="0" applyNumberFormat="1" applyFont="1" applyFill="1" applyBorder="1" applyAlignment="1" applyProtection="1">
      <alignment horizontal="center" vertical="center" wrapText="1"/>
    </xf>
    <xf numFmtId="165" fontId="20" fillId="4" borderId="4" xfId="0" applyNumberFormat="1" applyFont="1" applyFill="1" applyBorder="1" applyAlignment="1" applyProtection="1">
      <alignment horizontal="center" vertical="center" wrapText="1"/>
    </xf>
    <xf numFmtId="14" fontId="20" fillId="0" borderId="14" xfId="0" applyNumberFormat="1" applyFont="1" applyFill="1" applyBorder="1" applyAlignment="1" applyProtection="1">
      <alignment horizontal="center" vertical="center" wrapText="1"/>
    </xf>
    <xf numFmtId="4" fontId="20" fillId="0" borderId="4" xfId="0" applyNumberFormat="1" applyFont="1" applyFill="1" applyBorder="1" applyAlignment="1" applyProtection="1">
      <alignment horizontal="center" vertical="center" wrapText="1"/>
    </xf>
    <xf numFmtId="164" fontId="6" fillId="3" borderId="3" xfId="0" applyNumberFormat="1" applyFont="1" applyFill="1" applyBorder="1" applyAlignment="1" applyProtection="1">
      <alignment horizontal="right"/>
    </xf>
    <xf numFmtId="164" fontId="6" fillId="3" borderId="3" xfId="0" applyNumberFormat="1" applyFont="1" applyFill="1" applyBorder="1" applyAlignment="1" applyProtection="1">
      <alignment horizontal="right" vertical="center"/>
    </xf>
    <xf numFmtId="0" fontId="5" fillId="0" borderId="4" xfId="0" applyFont="1" applyBorder="1" applyAlignment="1">
      <alignment horizontal="center"/>
    </xf>
    <xf numFmtId="4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/>
    </xf>
    <xf numFmtId="4" fontId="15" fillId="5" borderId="17" xfId="0" applyNumberFormat="1" applyFont="1" applyFill="1" applyBorder="1" applyAlignment="1" applyProtection="1">
      <alignment horizontal="center" vertical="center" wrapText="1"/>
    </xf>
    <xf numFmtId="4" fontId="15" fillId="5" borderId="18" xfId="0" applyNumberFormat="1" applyFont="1" applyFill="1" applyBorder="1" applyAlignment="1" applyProtection="1">
      <alignment horizontal="center" vertical="center" wrapText="1"/>
    </xf>
    <xf numFmtId="4" fontId="4" fillId="5" borderId="18" xfId="0" applyNumberFormat="1" applyFont="1" applyFill="1" applyBorder="1" applyAlignment="1" applyProtection="1">
      <alignment horizontal="center" vertical="center" wrapText="1"/>
    </xf>
    <xf numFmtId="4" fontId="15" fillId="5" borderId="4" xfId="0" applyNumberFormat="1" applyFont="1" applyFill="1" applyBorder="1" applyAlignment="1" applyProtection="1">
      <alignment horizontal="center" vertical="center" wrapText="1"/>
    </xf>
    <xf numFmtId="0" fontId="13" fillId="5" borderId="0" xfId="0" applyFont="1" applyFill="1" applyProtection="1"/>
    <xf numFmtId="0" fontId="15" fillId="5" borderId="10" xfId="0" applyNumberFormat="1" applyFont="1" applyFill="1" applyBorder="1" applyAlignment="1" applyProtection="1">
      <alignment horizontal="left" vertical="center" wrapText="1"/>
    </xf>
    <xf numFmtId="0" fontId="5" fillId="5" borderId="0" xfId="0" applyFont="1" applyFill="1" applyProtection="1"/>
    <xf numFmtId="0" fontId="23" fillId="2" borderId="3" xfId="0" applyFont="1" applyFill="1" applyBorder="1" applyProtection="1"/>
    <xf numFmtId="0" fontId="24" fillId="0" borderId="0" xfId="0" applyFont="1" applyFill="1" applyProtection="1"/>
    <xf numFmtId="0" fontId="8" fillId="2" borderId="4" xfId="0" applyFont="1" applyFill="1" applyBorder="1" applyProtection="1"/>
    <xf numFmtId="165" fontId="20" fillId="4" borderId="16" xfId="0" applyNumberFormat="1" applyFont="1" applyFill="1" applyBorder="1" applyAlignment="1" applyProtection="1">
      <alignment horizontal="center" vertical="center" wrapText="1"/>
    </xf>
    <xf numFmtId="14" fontId="7" fillId="2" borderId="4" xfId="0" applyNumberFormat="1" applyFont="1" applyFill="1" applyBorder="1" applyAlignment="1" applyProtection="1">
      <alignment horizontal="left" vertical="center"/>
    </xf>
    <xf numFmtId="4" fontId="5" fillId="2" borderId="4" xfId="0" applyNumberFormat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wrapText="1"/>
    </xf>
    <xf numFmtId="4" fontId="6" fillId="2" borderId="2" xfId="0" applyNumberFormat="1" applyFont="1" applyFill="1" applyBorder="1" applyAlignment="1" applyProtection="1">
      <alignment vertical="center"/>
    </xf>
    <xf numFmtId="4" fontId="6" fillId="2" borderId="3" xfId="0" applyNumberFormat="1" applyFont="1" applyFill="1" applyBorder="1" applyAlignment="1" applyProtection="1">
      <alignment vertical="center"/>
    </xf>
    <xf numFmtId="4" fontId="6" fillId="2" borderId="4" xfId="0" applyNumberFormat="1" applyFont="1" applyFill="1" applyBorder="1" applyAlignment="1" applyProtection="1">
      <alignment horizontal="center" vertical="center"/>
    </xf>
    <xf numFmtId="4" fontId="17" fillId="0" borderId="4" xfId="0" applyNumberFormat="1" applyFont="1" applyBorder="1" applyAlignment="1">
      <alignment horizontal="center" vertical="center" wrapText="1"/>
    </xf>
    <xf numFmtId="4" fontId="21" fillId="5" borderId="17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4" fontId="25" fillId="0" borderId="0" xfId="0" applyNumberFormat="1" applyFont="1" applyAlignment="1">
      <alignment horizontal="center"/>
    </xf>
    <xf numFmtId="4" fontId="26" fillId="5" borderId="4" xfId="0" applyNumberFormat="1" applyFont="1" applyFill="1" applyBorder="1" applyAlignment="1" applyProtection="1">
      <alignment horizontal="center" vertical="center" wrapText="1"/>
    </xf>
    <xf numFmtId="165" fontId="15" fillId="4" borderId="15" xfId="0" applyNumberFormat="1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vertical="center" wrapText="1"/>
    </xf>
    <xf numFmtId="4" fontId="15" fillId="4" borderId="4" xfId="0" applyNumberFormat="1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 applyProtection="1">
      <alignment horizontal="center" vertical="center"/>
    </xf>
    <xf numFmtId="166" fontId="0" fillId="0" borderId="4" xfId="0" applyNumberFormat="1" applyFill="1" applyBorder="1" applyAlignment="1" applyProtection="1">
      <alignment horizontal="center"/>
    </xf>
    <xf numFmtId="14" fontId="15" fillId="4" borderId="4" xfId="0" applyNumberFormat="1" applyFont="1" applyFill="1" applyBorder="1" applyAlignment="1" applyProtection="1">
      <alignment horizontal="center"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27" fillId="5" borderId="14" xfId="0" applyFont="1" applyFill="1" applyBorder="1" applyAlignment="1" applyProtection="1">
      <alignment vertical="center" wrapText="1"/>
    </xf>
    <xf numFmtId="4" fontId="22" fillId="0" borderId="19" xfId="0" applyNumberFormat="1" applyFont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vertical="center" wrapText="1"/>
    </xf>
    <xf numFmtId="165" fontId="15" fillId="5" borderId="4" xfId="0" applyNumberFormat="1" applyFont="1" applyFill="1" applyBorder="1" applyAlignment="1" applyProtection="1">
      <alignment horizontal="center" vertical="center" wrapText="1"/>
    </xf>
    <xf numFmtId="14" fontId="25" fillId="0" borderId="4" xfId="0" applyNumberFormat="1" applyFont="1" applyBorder="1" applyAlignment="1">
      <alignment horizontal="center"/>
    </xf>
    <xf numFmtId="0" fontId="15" fillId="5" borderId="4" xfId="0" applyFont="1" applyFill="1" applyBorder="1" applyAlignment="1" applyProtection="1">
      <alignment horizontal="left" vertical="center" wrapText="1"/>
    </xf>
    <xf numFmtId="4" fontId="6" fillId="2" borderId="6" xfId="0" applyNumberFormat="1" applyFont="1" applyFill="1" applyBorder="1" applyAlignment="1" applyProtection="1">
      <alignment horizontal="center" vertical="top"/>
    </xf>
    <xf numFmtId="0" fontId="6" fillId="2" borderId="7" xfId="0" applyFont="1" applyFill="1" applyBorder="1" applyAlignment="1" applyProtection="1">
      <alignment vertical="top" wrapText="1"/>
    </xf>
    <xf numFmtId="166" fontId="25" fillId="0" borderId="4" xfId="0" applyNumberFormat="1" applyFont="1" applyFill="1" applyBorder="1" applyAlignment="1" applyProtection="1">
      <alignment horizontal="center" vertical="center"/>
    </xf>
    <xf numFmtId="4" fontId="15" fillId="4" borderId="4" xfId="0" applyNumberFormat="1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2" fontId="0" fillId="0" borderId="0" xfId="0" applyNumberFormat="1" applyFill="1" applyProtection="1"/>
    <xf numFmtId="4" fontId="0" fillId="2" borderId="3" xfId="0" applyNumberFormat="1" applyFill="1" applyBorder="1" applyProtection="1"/>
    <xf numFmtId="4" fontId="17" fillId="0" borderId="4" xfId="0" applyNumberFormat="1" applyFont="1" applyFill="1" applyBorder="1" applyAlignment="1" applyProtection="1">
      <alignment horizontal="center" vertical="center" wrapText="1"/>
    </xf>
    <xf numFmtId="0" fontId="15" fillId="4" borderId="4" xfId="0" applyFont="1" applyFill="1" applyBorder="1" applyAlignment="1" applyProtection="1">
      <alignment horizontal="left" vertical="center" wrapText="1"/>
    </xf>
    <xf numFmtId="4" fontId="15" fillId="0" borderId="16" xfId="0" applyNumberFormat="1" applyFont="1" applyFill="1" applyBorder="1" applyAlignment="1" applyProtection="1">
      <alignment horizontal="center" vertical="center" wrapText="1"/>
    </xf>
    <xf numFmtId="0" fontId="15" fillId="4" borderId="16" xfId="0" applyFont="1" applyFill="1" applyBorder="1" applyAlignment="1" applyProtection="1">
      <alignment horizontal="left" vertical="center" wrapText="1"/>
    </xf>
    <xf numFmtId="0" fontId="21" fillId="4" borderId="19" xfId="0" applyNumberFormat="1" applyFont="1" applyFill="1" applyBorder="1" applyAlignment="1" applyProtection="1">
      <alignment horizontal="center" vertical="center" wrapText="1"/>
    </xf>
    <xf numFmtId="0" fontId="16" fillId="4" borderId="19" xfId="0" applyNumberFormat="1" applyFont="1" applyFill="1" applyBorder="1" applyAlignment="1" applyProtection="1">
      <alignment horizontal="left" vertical="center" wrapText="1"/>
    </xf>
    <xf numFmtId="0" fontId="15" fillId="5" borderId="14" xfId="0" applyFont="1" applyFill="1" applyBorder="1" applyAlignment="1" applyProtection="1">
      <alignment vertical="center" wrapText="1"/>
    </xf>
    <xf numFmtId="165" fontId="15" fillId="5" borderId="14" xfId="0" applyNumberFormat="1" applyFont="1" applyFill="1" applyBorder="1" applyAlignment="1" applyProtection="1">
      <alignment horizontal="center" vertical="center" wrapText="1"/>
    </xf>
    <xf numFmtId="4" fontId="15" fillId="5" borderId="14" xfId="0" applyNumberFormat="1" applyFont="1" applyFill="1" applyBorder="1" applyAlignment="1" applyProtection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166" fontId="15" fillId="4" borderId="15" xfId="0" applyNumberFormat="1" applyFont="1" applyFill="1" applyBorder="1" applyAlignment="1">
      <alignment horizontal="center" vertical="center" wrapText="1"/>
    </xf>
    <xf numFmtId="0" fontId="0" fillId="5" borderId="4" xfId="0" applyFill="1" applyBorder="1"/>
    <xf numFmtId="0" fontId="0" fillId="5" borderId="4" xfId="0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14" fontId="0" fillId="5" borderId="4" xfId="0" applyNumberFormat="1" applyFill="1" applyBorder="1" applyAlignment="1">
      <alignment horizontal="center"/>
    </xf>
    <xf numFmtId="0" fontId="5" fillId="5" borderId="4" xfId="0" applyFont="1" applyFill="1" applyBorder="1"/>
    <xf numFmtId="165" fontId="15" fillId="4" borderId="14" xfId="0" applyNumberFormat="1" applyFont="1" applyFill="1" applyBorder="1" applyAlignment="1" applyProtection="1">
      <alignment horizontal="center" vertical="center" wrapText="1"/>
    </xf>
    <xf numFmtId="4" fontId="15" fillId="4" borderId="15" xfId="0" applyNumberFormat="1" applyFont="1" applyFill="1" applyBorder="1" applyAlignment="1">
      <alignment horizontal="center" vertical="center" wrapText="1"/>
    </xf>
    <xf numFmtId="4" fontId="15" fillId="4" borderId="15" xfId="0" applyNumberFormat="1" applyFont="1" applyFill="1" applyBorder="1" applyAlignment="1" applyProtection="1">
      <alignment horizontal="center" vertical="center" wrapText="1"/>
    </xf>
    <xf numFmtId="0" fontId="15" fillId="6" borderId="4" xfId="0" applyFont="1" applyFill="1" applyBorder="1" applyAlignment="1" applyProtection="1">
      <alignment horizontal="center" vertical="center" wrapText="1"/>
    </xf>
    <xf numFmtId="0" fontId="15" fillId="6" borderId="0" xfId="0" applyFont="1" applyFill="1" applyBorder="1" applyAlignment="1" applyProtection="1">
      <alignment horizontal="center" vertical="center" wrapText="1"/>
    </xf>
    <xf numFmtId="4" fontId="15" fillId="4" borderId="22" xfId="0" applyNumberFormat="1" applyFont="1" applyFill="1" applyBorder="1" applyAlignment="1">
      <alignment horizontal="center" vertical="center" wrapText="1"/>
    </xf>
    <xf numFmtId="4" fontId="15" fillId="4" borderId="21" xfId="0" applyNumberFormat="1" applyFont="1" applyFill="1" applyBorder="1" applyAlignment="1">
      <alignment horizontal="center" vertical="center" wrapText="1"/>
    </xf>
    <xf numFmtId="4" fontId="17" fillId="5" borderId="4" xfId="0" applyNumberFormat="1" applyFont="1" applyFill="1" applyBorder="1" applyAlignment="1" applyProtection="1">
      <alignment horizontal="center" vertical="center" wrapText="1"/>
    </xf>
    <xf numFmtId="4" fontId="0" fillId="0" borderId="4" xfId="0" applyNumberFormat="1" applyBorder="1" applyAlignment="1">
      <alignment horizontal="center"/>
    </xf>
    <xf numFmtId="4" fontId="0" fillId="5" borderId="4" xfId="0" applyNumberForma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164" fontId="12" fillId="3" borderId="3" xfId="0" applyNumberFormat="1" applyFont="1" applyFill="1" applyBorder="1" applyAlignment="1" applyProtection="1">
      <alignment horizontal="right"/>
    </xf>
    <xf numFmtId="0" fontId="5" fillId="0" borderId="1" xfId="0" applyFont="1" applyBorder="1" applyAlignment="1">
      <alignment horizontal="left"/>
    </xf>
    <xf numFmtId="4" fontId="1" fillId="5" borderId="18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left"/>
    </xf>
    <xf numFmtId="4" fontId="22" fillId="5" borderId="4" xfId="0" applyNumberFormat="1" applyFont="1" applyFill="1" applyBorder="1" applyAlignment="1" applyProtection="1">
      <alignment horizontal="center" vertical="center" wrapText="1"/>
    </xf>
    <xf numFmtId="14" fontId="0" fillId="0" borderId="4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5" fillId="0" borderId="4" xfId="0" applyFont="1" applyBorder="1"/>
    <xf numFmtId="0" fontId="15" fillId="4" borderId="4" xfId="0" applyFont="1" applyFill="1" applyBorder="1" applyAlignment="1">
      <alignment horizontal="left" vertical="center" wrapText="1"/>
    </xf>
    <xf numFmtId="166" fontId="15" fillId="4" borderId="21" xfId="0" applyNumberFormat="1" applyFont="1" applyFill="1" applyBorder="1" applyAlignment="1">
      <alignment horizontal="center" vertical="center" wrapText="1"/>
    </xf>
    <xf numFmtId="165" fontId="15" fillId="4" borderId="22" xfId="0" applyNumberFormat="1" applyFont="1" applyFill="1" applyBorder="1" applyAlignment="1">
      <alignment horizontal="center" vertical="center" wrapText="1"/>
    </xf>
    <xf numFmtId="4" fontId="15" fillId="4" borderId="23" xfId="0" applyNumberFormat="1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vertical="center" wrapText="1"/>
    </xf>
    <xf numFmtId="165" fontId="15" fillId="4" borderId="4" xfId="0" applyNumberFormat="1" applyFont="1" applyFill="1" applyBorder="1" applyAlignment="1">
      <alignment horizontal="center" vertical="center" wrapText="1"/>
    </xf>
    <xf numFmtId="4" fontId="15" fillId="5" borderId="0" xfId="0" applyNumberFormat="1" applyFont="1" applyFill="1" applyBorder="1" applyAlignment="1" applyProtection="1">
      <alignment horizontal="center" vertical="center" wrapText="1"/>
    </xf>
    <xf numFmtId="166" fontId="15" fillId="4" borderId="25" xfId="0" applyNumberFormat="1" applyFont="1" applyFill="1" applyBorder="1" applyAlignment="1">
      <alignment horizontal="center" vertical="center" wrapText="1"/>
    </xf>
    <xf numFmtId="4" fontId="17" fillId="0" borderId="23" xfId="0" applyNumberFormat="1" applyFont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left" vertical="center" wrapText="1"/>
    </xf>
    <xf numFmtId="166" fontId="15" fillId="4" borderId="4" xfId="0" applyNumberFormat="1" applyFont="1" applyFill="1" applyBorder="1" applyAlignment="1">
      <alignment horizontal="center" vertical="center" wrapText="1"/>
    </xf>
    <xf numFmtId="165" fontId="15" fillId="5" borderId="26" xfId="0" applyNumberFormat="1" applyFont="1" applyFill="1" applyBorder="1" applyAlignment="1" applyProtection="1">
      <alignment horizontal="center" vertical="center" wrapText="1"/>
    </xf>
    <xf numFmtId="4" fontId="28" fillId="0" borderId="4" xfId="0" applyNumberFormat="1" applyFont="1" applyBorder="1" applyAlignment="1">
      <alignment horizontal="center"/>
    </xf>
    <xf numFmtId="4" fontId="16" fillId="4" borderId="4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center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/>
    </xf>
    <xf numFmtId="4" fontId="13" fillId="0" borderId="0" xfId="0" applyNumberFormat="1" applyFont="1" applyFill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19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/>
    </xf>
    <xf numFmtId="0" fontId="7" fillId="2" borderId="1" xfId="0" applyFont="1" applyFill="1" applyBorder="1" applyAlignment="1" applyProtection="1">
      <alignment horizontal="left" wrapText="1"/>
    </xf>
    <xf numFmtId="0" fontId="7" fillId="2" borderId="2" xfId="0" applyFont="1" applyFill="1" applyBorder="1" applyAlignment="1" applyProtection="1">
      <alignment horizontal="left" wrapText="1"/>
    </xf>
    <xf numFmtId="0" fontId="7" fillId="2" borderId="1" xfId="0" applyFont="1" applyFill="1" applyBorder="1" applyAlignment="1" applyProtection="1">
      <alignment horizontal="left" vertical="top" wrapText="1"/>
    </xf>
    <xf numFmtId="0" fontId="7" fillId="2" borderId="2" xfId="0" applyFont="1" applyFill="1" applyBorder="1" applyAlignment="1" applyProtection="1">
      <alignment horizontal="left" vertical="top" wrapText="1"/>
    </xf>
    <xf numFmtId="0" fontId="7" fillId="2" borderId="5" xfId="0" applyFont="1" applyFill="1" applyBorder="1" applyAlignment="1" applyProtection="1">
      <alignment horizontal="left" vertical="top" wrapText="1"/>
    </xf>
    <xf numFmtId="0" fontId="7" fillId="2" borderId="6" xfId="0" applyFont="1" applyFill="1" applyBorder="1" applyAlignment="1" applyProtection="1">
      <alignment horizontal="left" vertical="top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4" fontId="7" fillId="2" borderId="3" xfId="0" applyNumberFormat="1" applyFont="1" applyFill="1" applyBorder="1" applyAlignment="1" applyProtection="1">
      <alignment horizontal="center" vertical="center" wrapText="1"/>
    </xf>
    <xf numFmtId="0" fontId="15" fillId="4" borderId="1" xfId="0" applyNumberFormat="1" applyFont="1" applyFill="1" applyBorder="1" applyAlignment="1" applyProtection="1">
      <alignment horizontal="center" vertical="center" wrapText="1"/>
    </xf>
    <xf numFmtId="0" fontId="15" fillId="4" borderId="3" xfId="0" applyNumberFormat="1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left"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5" fillId="5" borderId="1" xfId="0" applyFont="1" applyFill="1" applyBorder="1" applyAlignment="1">
      <alignment horizontal="left" vertical="center" wrapText="1"/>
    </xf>
    <xf numFmtId="0" fontId="0" fillId="0" borderId="3" xfId="0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/>
    </xf>
    <xf numFmtId="0" fontId="6" fillId="2" borderId="6" xfId="0" applyFont="1" applyFill="1" applyBorder="1" applyAlignment="1" applyProtection="1">
      <alignment horizontal="left"/>
    </xf>
    <xf numFmtId="0" fontId="6" fillId="2" borderId="7" xfId="0" applyFont="1" applyFill="1" applyBorder="1" applyAlignment="1" applyProtection="1">
      <alignment horizontal="left"/>
    </xf>
    <xf numFmtId="0" fontId="15" fillId="5" borderId="4" xfId="0" applyFont="1" applyFill="1" applyBorder="1" applyAlignment="1">
      <alignment horizontal="left" vertical="center" wrapText="1"/>
    </xf>
    <xf numFmtId="0" fontId="15" fillId="5" borderId="1" xfId="0" applyNumberFormat="1" applyFont="1" applyFill="1" applyBorder="1" applyAlignment="1" applyProtection="1">
      <alignment horizontal="center" vertical="center" wrapText="1"/>
    </xf>
    <xf numFmtId="0" fontId="15" fillId="5" borderId="3" xfId="0" applyNumberFormat="1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left" vertical="center" wrapText="1"/>
    </xf>
    <xf numFmtId="14" fontId="6" fillId="2" borderId="9" xfId="0" applyNumberFormat="1" applyFont="1" applyFill="1" applyBorder="1" applyAlignment="1" applyProtection="1">
      <alignment horizontal="left" vertical="center"/>
    </xf>
    <xf numFmtId="14" fontId="6" fillId="2" borderId="10" xfId="0" applyNumberFormat="1" applyFont="1" applyFill="1" applyBorder="1" applyAlignment="1" applyProtection="1">
      <alignment horizontal="left" vertical="center"/>
    </xf>
    <xf numFmtId="14" fontId="6" fillId="2" borderId="11" xfId="0" applyNumberFormat="1" applyFont="1" applyFill="1" applyBorder="1" applyAlignment="1" applyProtection="1">
      <alignment horizontal="left" vertical="center"/>
    </xf>
    <xf numFmtId="0" fontId="15" fillId="0" borderId="4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</xdr:colOff>
      <xdr:row>6</xdr:row>
      <xdr:rowOff>12700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7C9C0B07-EF9F-4D46-B5C9-FC69CF8A5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15D8AAAE-CA5C-5F4C-8E78-7A9C1E1B9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DB12FE61-FC41-8848-B51D-B888777EE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6333" name="Рисунок 2">
          <a:extLst>
            <a:ext uri="{FF2B5EF4-FFF2-40B4-BE49-F238E27FC236}">
              <a16:creationId xmlns:a16="http://schemas.microsoft.com/office/drawing/2014/main" id="{F8808391-3226-394C-9034-47C72DB1B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58B69CD2-92EA-BD4E-B74C-9BC34C582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8381" name="Рисунок 2">
          <a:extLst>
            <a:ext uri="{FF2B5EF4-FFF2-40B4-BE49-F238E27FC236}">
              <a16:creationId xmlns:a16="http://schemas.microsoft.com/office/drawing/2014/main" id="{10E507C3-5D67-FB49-A4E1-E2D6E476F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76200</xdr:colOff>
      <xdr:row>6</xdr:row>
      <xdr:rowOff>25400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35EDBBD3-5528-7B45-8CEC-1F69AD5C7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63500</xdr:colOff>
      <xdr:row>7</xdr:row>
      <xdr:rowOff>73025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A76AA1D4-177A-4E4F-BA64-B9C5AEB21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5"/>
  <sheetViews>
    <sheetView showGridLines="0" tabSelected="1" zoomScaleNormal="100" workbookViewId="0">
      <selection activeCell="A8" sqref="A8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2.42578125" customWidth="1"/>
    <col min="6" max="254" width="8.85546875" customWidth="1"/>
  </cols>
  <sheetData>
    <row r="1" spans="1:5" ht="18.75" x14ac:dyDescent="0.3">
      <c r="B1" s="196" t="s">
        <v>0</v>
      </c>
      <c r="C1" s="196"/>
    </row>
    <row r="2" spans="1:5" ht="18.75" x14ac:dyDescent="0.3">
      <c r="B2" s="196" t="s">
        <v>1</v>
      </c>
      <c r="C2" s="196"/>
    </row>
    <row r="3" spans="1:5" ht="18.75" x14ac:dyDescent="0.3">
      <c r="B3" s="66"/>
      <c r="C3" s="66"/>
    </row>
    <row r="4" spans="1:5" ht="18.75" x14ac:dyDescent="0.3">
      <c r="B4" s="199" t="s">
        <v>2</v>
      </c>
      <c r="C4" s="199"/>
    </row>
    <row r="5" spans="1:5" ht="18.75" x14ac:dyDescent="0.3">
      <c r="B5" s="199" t="s">
        <v>3</v>
      </c>
      <c r="C5" s="199"/>
    </row>
    <row r="6" spans="1:5" ht="18.75" x14ac:dyDescent="0.25">
      <c r="B6" s="200" t="s">
        <v>523</v>
      </c>
      <c r="C6" s="200"/>
    </row>
    <row r="7" spans="1:5" ht="15" customHeight="1" x14ac:dyDescent="0.25">
      <c r="B7" s="68"/>
      <c r="C7" s="68"/>
    </row>
    <row r="9" spans="1:5" ht="15" customHeight="1" x14ac:dyDescent="0.25">
      <c r="A9" s="197" t="s">
        <v>749</v>
      </c>
      <c r="B9" s="198"/>
      <c r="C9" s="95">
        <v>3085382.17</v>
      </c>
    </row>
    <row r="10" spans="1:5" ht="15" customHeight="1" x14ac:dyDescent="0.25">
      <c r="C10" s="24"/>
      <c r="E10" s="30"/>
    </row>
    <row r="11" spans="1:5" ht="15" customHeight="1" x14ac:dyDescent="0.25">
      <c r="A11" s="197" t="s">
        <v>751</v>
      </c>
      <c r="B11" s="198"/>
      <c r="C11" s="96">
        <f>SUM(C12:C17)</f>
        <v>4069415.3390000006</v>
      </c>
    </row>
    <row r="12" spans="1:5" ht="15" customHeight="1" x14ac:dyDescent="0.25">
      <c r="A12" s="201" t="s">
        <v>4</v>
      </c>
      <c r="B12" s="202"/>
      <c r="C12" s="25">
        <f>CloudPayments!C417</f>
        <v>251578.61000000068</v>
      </c>
    </row>
    <row r="13" spans="1:5" ht="15" customHeight="1" x14ac:dyDescent="0.25">
      <c r="A13" s="201" t="s">
        <v>5</v>
      </c>
      <c r="B13" s="202"/>
      <c r="C13" s="25">
        <f>PayPal!D10</f>
        <v>0</v>
      </c>
    </row>
    <row r="14" spans="1:5" ht="15" customHeight="1" x14ac:dyDescent="0.25">
      <c r="A14" s="201" t="s">
        <v>6</v>
      </c>
      <c r="B14" s="202"/>
      <c r="C14" s="87">
        <f>Yandex!C17</f>
        <v>6629.04</v>
      </c>
    </row>
    <row r="15" spans="1:5" ht="15" customHeight="1" x14ac:dyDescent="0.25">
      <c r="A15" s="201" t="s">
        <v>7</v>
      </c>
      <c r="B15" s="202"/>
      <c r="C15" s="25">
        <f>Qiwi!C33</f>
        <v>6341.8389999999999</v>
      </c>
    </row>
    <row r="16" spans="1:5" x14ac:dyDescent="0.25">
      <c r="A16" s="64" t="s">
        <v>8</v>
      </c>
      <c r="B16" s="65"/>
      <c r="C16" s="25">
        <f>Смс!C32</f>
        <v>10242.959999999999</v>
      </c>
    </row>
    <row r="17" spans="1:5" ht="15" customHeight="1" x14ac:dyDescent="0.25">
      <c r="A17" s="15" t="s">
        <v>9</v>
      </c>
      <c r="B17" s="15"/>
      <c r="C17" s="25">
        <f>СБ!B233</f>
        <v>3794622.89</v>
      </c>
    </row>
    <row r="18" spans="1:5" ht="15" customHeight="1" x14ac:dyDescent="0.25">
      <c r="A18" s="19"/>
      <c r="B18" s="19"/>
      <c r="C18" s="26"/>
    </row>
    <row r="19" spans="1:5" ht="15" customHeight="1" x14ac:dyDescent="0.25">
      <c r="A19" s="197" t="s">
        <v>748</v>
      </c>
      <c r="B19" s="198"/>
      <c r="C19" s="95">
        <f>SUM(C20:C27)</f>
        <v>1447287.68</v>
      </c>
    </row>
    <row r="20" spans="1:5" ht="15" customHeight="1" x14ac:dyDescent="0.25">
      <c r="A20" s="16" t="s">
        <v>10</v>
      </c>
      <c r="B20" s="17"/>
      <c r="C20" s="27">
        <f>Расходы!B14</f>
        <v>104970.75</v>
      </c>
    </row>
    <row r="21" spans="1:5" ht="15" customHeight="1" x14ac:dyDescent="0.25">
      <c r="A21" s="15" t="s">
        <v>11</v>
      </c>
      <c r="B21" s="18"/>
      <c r="C21" s="28">
        <f>Расходы!B34</f>
        <v>99171.5</v>
      </c>
    </row>
    <row r="22" spans="1:5" ht="30" customHeight="1" x14ac:dyDescent="0.25">
      <c r="A22" s="203" t="s">
        <v>738</v>
      </c>
      <c r="B22" s="204"/>
      <c r="C22" s="28">
        <f>Расходы!B69</f>
        <v>376109</v>
      </c>
    </row>
    <row r="23" spans="1:5" ht="15" customHeight="1" x14ac:dyDescent="0.25">
      <c r="A23" s="203" t="s">
        <v>61</v>
      </c>
      <c r="B23" s="204"/>
      <c r="C23" s="28">
        <f>Расходы!B72</f>
        <v>56450</v>
      </c>
    </row>
    <row r="24" spans="1:5" ht="28.5" customHeight="1" x14ac:dyDescent="0.25">
      <c r="A24" s="203" t="s">
        <v>356</v>
      </c>
      <c r="B24" s="204"/>
      <c r="C24" s="28">
        <f>Расходы!B80</f>
        <v>180582.99</v>
      </c>
    </row>
    <row r="25" spans="1:5" ht="15" customHeight="1" x14ac:dyDescent="0.25">
      <c r="A25" s="203" t="s">
        <v>311</v>
      </c>
      <c r="B25" s="204"/>
      <c r="C25" s="28">
        <f>Расходы!B85</f>
        <v>143800</v>
      </c>
    </row>
    <row r="26" spans="1:5" ht="15" customHeight="1" x14ac:dyDescent="0.25">
      <c r="A26" s="64" t="s">
        <v>12</v>
      </c>
      <c r="B26" s="67"/>
      <c r="C26" s="28">
        <f>Расходы!B88</f>
        <v>117450</v>
      </c>
    </row>
    <row r="27" spans="1:5" ht="15" customHeight="1" x14ac:dyDescent="0.25">
      <c r="A27" s="15" t="s">
        <v>13</v>
      </c>
      <c r="B27" s="18"/>
      <c r="C27" s="28">
        <f>Расходы!B100</f>
        <v>368753.44</v>
      </c>
    </row>
    <row r="28" spans="1:5" ht="15" customHeight="1" x14ac:dyDescent="0.25">
      <c r="C28" s="24"/>
    </row>
    <row r="29" spans="1:5" ht="15" customHeight="1" x14ac:dyDescent="0.25">
      <c r="A29" s="197" t="s">
        <v>750</v>
      </c>
      <c r="B29" s="198"/>
      <c r="C29" s="95">
        <f>C9+C11-C19</f>
        <v>5707509.8290000008</v>
      </c>
      <c r="E29" s="30"/>
    </row>
    <row r="30" spans="1:5" ht="15" customHeight="1" x14ac:dyDescent="0.25">
      <c r="A30" s="43" t="s">
        <v>14</v>
      </c>
      <c r="B30" s="44"/>
      <c r="C30" s="174">
        <v>3271805</v>
      </c>
      <c r="E30" s="30"/>
    </row>
    <row r="31" spans="1:5" x14ac:dyDescent="0.25">
      <c r="C31" s="42"/>
    </row>
    <row r="32" spans="1:5" x14ac:dyDescent="0.25">
      <c r="E32" s="30"/>
    </row>
    <row r="33" spans="3:3" x14ac:dyDescent="0.25">
      <c r="C33" s="42"/>
    </row>
    <row r="35" spans="3:3" x14ac:dyDescent="0.25">
      <c r="C35" s="45"/>
    </row>
  </sheetData>
  <sheetProtection formatCells="0" formatColumns="0" formatRows="0" insertColumns="0" insertRows="0" insertHyperlinks="0" deleteColumns="0" deleteRows="0" sort="0" autoFilter="0" pivotTables="0"/>
  <mergeCells count="17">
    <mergeCell ref="A29:B29"/>
    <mergeCell ref="A11:B11"/>
    <mergeCell ref="A14:B14"/>
    <mergeCell ref="B5:C5"/>
    <mergeCell ref="A15:B15"/>
    <mergeCell ref="A12:B12"/>
    <mergeCell ref="A23:B23"/>
    <mergeCell ref="A25:B25"/>
    <mergeCell ref="A24:B24"/>
    <mergeCell ref="A22:B22"/>
    <mergeCell ref="B1:C1"/>
    <mergeCell ref="A19:B19"/>
    <mergeCell ref="B4:C4"/>
    <mergeCell ref="B2:C2"/>
    <mergeCell ref="B6:C6"/>
    <mergeCell ref="A13:B13"/>
    <mergeCell ref="A9:B9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01"/>
  <sheetViews>
    <sheetView showGridLines="0" zoomScaleNormal="100" workbookViewId="0">
      <selection activeCell="B96" sqref="B96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41.85546875" customWidth="1"/>
    <col min="4" max="215" width="8.85546875" customWidth="1"/>
  </cols>
  <sheetData>
    <row r="1" spans="1:3" ht="18.75" x14ac:dyDescent="0.3">
      <c r="B1" s="196" t="s">
        <v>0</v>
      </c>
      <c r="C1" s="196"/>
    </row>
    <row r="2" spans="1:3" ht="18.75" x14ac:dyDescent="0.3">
      <c r="B2" s="196" t="s">
        <v>1</v>
      </c>
      <c r="C2" s="196"/>
    </row>
    <row r="3" spans="1:3" ht="18.75" x14ac:dyDescent="0.3">
      <c r="B3" s="199"/>
      <c r="C3" s="199"/>
    </row>
    <row r="4" spans="1:3" ht="18.75" x14ac:dyDescent="0.3">
      <c r="A4" s="1" t="s">
        <v>15</v>
      </c>
      <c r="B4" s="199" t="s">
        <v>16</v>
      </c>
      <c r="C4" s="199"/>
    </row>
    <row r="5" spans="1:3" ht="18.75" x14ac:dyDescent="0.25">
      <c r="B5" s="200" t="s">
        <v>523</v>
      </c>
      <c r="C5" s="200"/>
    </row>
    <row r="6" spans="1:3" ht="15.75" x14ac:dyDescent="0.25">
      <c r="B6" s="3"/>
      <c r="C6" s="4"/>
    </row>
    <row r="8" spans="1:3" ht="15" customHeight="1" x14ac:dyDescent="0.25">
      <c r="A8" s="59" t="s">
        <v>17</v>
      </c>
      <c r="B8" s="8" t="s">
        <v>18</v>
      </c>
      <c r="C8" s="60" t="s">
        <v>19</v>
      </c>
    </row>
    <row r="9" spans="1:3" ht="15" customHeight="1" x14ac:dyDescent="0.25">
      <c r="A9" s="9" t="s">
        <v>10</v>
      </c>
      <c r="B9" s="10"/>
      <c r="C9" s="11"/>
    </row>
    <row r="10" spans="1:3" ht="15" customHeight="1" x14ac:dyDescent="0.25">
      <c r="A10" s="154">
        <v>43780</v>
      </c>
      <c r="B10" s="155">
        <v>35963.5</v>
      </c>
      <c r="C10" s="153" t="s">
        <v>737</v>
      </c>
    </row>
    <row r="11" spans="1:3" ht="15" customHeight="1" x14ac:dyDescent="0.25">
      <c r="A11" s="154">
        <v>43782</v>
      </c>
      <c r="B11" s="155">
        <v>20731.5</v>
      </c>
      <c r="C11" s="153" t="s">
        <v>712</v>
      </c>
    </row>
    <row r="12" spans="1:3" ht="15" customHeight="1" x14ac:dyDescent="0.25">
      <c r="A12" s="154">
        <v>43784</v>
      </c>
      <c r="B12" s="155">
        <v>19197.25</v>
      </c>
      <c r="C12" s="153" t="s">
        <v>715</v>
      </c>
    </row>
    <row r="13" spans="1:3" ht="15" customHeight="1" x14ac:dyDescent="0.25">
      <c r="A13" s="154">
        <v>43788</v>
      </c>
      <c r="B13" s="155">
        <v>29078.5</v>
      </c>
      <c r="C13" s="153" t="s">
        <v>313</v>
      </c>
    </row>
    <row r="14" spans="1:3" ht="15" customHeight="1" x14ac:dyDescent="0.25">
      <c r="A14" s="91" t="s">
        <v>20</v>
      </c>
      <c r="B14" s="88">
        <f>SUM(B10:B13)</f>
        <v>104970.75</v>
      </c>
      <c r="C14" s="52"/>
    </row>
    <row r="15" spans="1:3" ht="15" customHeight="1" x14ac:dyDescent="0.25">
      <c r="A15" s="71" t="s">
        <v>11</v>
      </c>
      <c r="B15" s="72"/>
      <c r="C15" s="73"/>
    </row>
    <row r="16" spans="1:3" ht="15" customHeight="1" x14ac:dyDescent="0.25">
      <c r="A16" s="154">
        <v>43773</v>
      </c>
      <c r="B16" s="155">
        <v>500</v>
      </c>
      <c r="C16" s="153" t="s">
        <v>669</v>
      </c>
    </row>
    <row r="17" spans="1:3" ht="15" customHeight="1" x14ac:dyDescent="0.25">
      <c r="A17" s="154">
        <v>43775</v>
      </c>
      <c r="B17" s="155">
        <v>1960</v>
      </c>
      <c r="C17" s="153" t="s">
        <v>680</v>
      </c>
    </row>
    <row r="18" spans="1:3" ht="15" customHeight="1" x14ac:dyDescent="0.25">
      <c r="A18" s="122">
        <v>43775</v>
      </c>
      <c r="B18" s="156">
        <v>1960</v>
      </c>
      <c r="C18" s="153" t="s">
        <v>681</v>
      </c>
    </row>
    <row r="19" spans="1:3" ht="15" customHeight="1" x14ac:dyDescent="0.25">
      <c r="A19" s="154">
        <v>43775</v>
      </c>
      <c r="B19" s="155">
        <v>3663.5</v>
      </c>
      <c r="C19" s="153" t="s">
        <v>682</v>
      </c>
    </row>
    <row r="20" spans="1:3" ht="15" customHeight="1" x14ac:dyDescent="0.25">
      <c r="A20" s="154">
        <v>43775</v>
      </c>
      <c r="B20" s="155">
        <v>21699</v>
      </c>
      <c r="C20" s="153" t="s">
        <v>688</v>
      </c>
    </row>
    <row r="21" spans="1:3" ht="15" customHeight="1" x14ac:dyDescent="0.25">
      <c r="A21" s="124">
        <v>43777</v>
      </c>
      <c r="B21" s="126">
        <v>1000</v>
      </c>
      <c r="C21" s="125" t="s">
        <v>691</v>
      </c>
    </row>
    <row r="22" spans="1:3" ht="15" customHeight="1" x14ac:dyDescent="0.25">
      <c r="A22" s="124">
        <v>43777</v>
      </c>
      <c r="B22" s="126">
        <v>1190</v>
      </c>
      <c r="C22" s="125" t="s">
        <v>692</v>
      </c>
    </row>
    <row r="23" spans="1:3" ht="15" customHeight="1" x14ac:dyDescent="0.25">
      <c r="A23" s="124">
        <v>43777</v>
      </c>
      <c r="B23" s="126">
        <v>1415</v>
      </c>
      <c r="C23" s="125" t="s">
        <v>735</v>
      </c>
    </row>
    <row r="24" spans="1:3" ht="15" customHeight="1" x14ac:dyDescent="0.25">
      <c r="A24" s="154">
        <v>43777</v>
      </c>
      <c r="B24" s="155">
        <v>940</v>
      </c>
      <c r="C24" s="153" t="s">
        <v>690</v>
      </c>
    </row>
    <row r="25" spans="1:3" ht="15" customHeight="1" x14ac:dyDescent="0.25">
      <c r="A25" s="154">
        <v>43777</v>
      </c>
      <c r="B25" s="155">
        <v>2446</v>
      </c>
      <c r="C25" s="153" t="s">
        <v>693</v>
      </c>
    </row>
    <row r="26" spans="1:3" ht="15" customHeight="1" x14ac:dyDescent="0.25">
      <c r="A26" s="154">
        <v>43777</v>
      </c>
      <c r="B26" s="155">
        <v>3970</v>
      </c>
      <c r="C26" s="153" t="s">
        <v>696</v>
      </c>
    </row>
    <row r="27" spans="1:3" ht="15" customHeight="1" x14ac:dyDescent="0.25">
      <c r="A27" s="154">
        <v>43777</v>
      </c>
      <c r="B27" s="155">
        <v>8254</v>
      </c>
      <c r="C27" s="153" t="s">
        <v>701</v>
      </c>
    </row>
    <row r="28" spans="1:3" ht="15" customHeight="1" x14ac:dyDescent="0.25">
      <c r="A28" s="154">
        <v>43777</v>
      </c>
      <c r="B28" s="155">
        <v>24052</v>
      </c>
      <c r="C28" s="153" t="s">
        <v>704</v>
      </c>
    </row>
    <row r="29" spans="1:3" ht="15" customHeight="1" x14ac:dyDescent="0.25">
      <c r="A29" s="193">
        <v>43789</v>
      </c>
      <c r="B29" s="188">
        <v>799</v>
      </c>
      <c r="C29" s="153" t="s">
        <v>722</v>
      </c>
    </row>
    <row r="30" spans="1:3" ht="15" customHeight="1" x14ac:dyDescent="0.25">
      <c r="A30" s="124">
        <v>43794</v>
      </c>
      <c r="B30" s="126">
        <v>10700</v>
      </c>
      <c r="C30" s="125" t="s">
        <v>736</v>
      </c>
    </row>
    <row r="31" spans="1:3" ht="15" customHeight="1" x14ac:dyDescent="0.25">
      <c r="A31" s="154">
        <v>43798</v>
      </c>
      <c r="B31" s="155">
        <v>1600</v>
      </c>
      <c r="C31" s="153" t="s">
        <v>717</v>
      </c>
    </row>
    <row r="32" spans="1:3" ht="15" customHeight="1" x14ac:dyDescent="0.25">
      <c r="A32" s="154">
        <v>43798</v>
      </c>
      <c r="B32" s="155">
        <v>4870</v>
      </c>
      <c r="C32" s="153" t="s">
        <v>718</v>
      </c>
    </row>
    <row r="33" spans="1:3" ht="15" customHeight="1" x14ac:dyDescent="0.25">
      <c r="A33" s="154">
        <v>43798</v>
      </c>
      <c r="B33" s="155">
        <v>8153</v>
      </c>
      <c r="C33" s="153" t="s">
        <v>720</v>
      </c>
    </row>
    <row r="34" spans="1:3" ht="15" customHeight="1" x14ac:dyDescent="0.25">
      <c r="A34" s="92" t="s">
        <v>20</v>
      </c>
      <c r="B34" s="123">
        <f>SUM(B16:B33)</f>
        <v>99171.5</v>
      </c>
      <c r="C34" s="85"/>
    </row>
    <row r="35" spans="1:3" ht="15" customHeight="1" x14ac:dyDescent="0.25">
      <c r="A35" s="12" t="s">
        <v>738</v>
      </c>
      <c r="B35" s="13"/>
      <c r="C35" s="14"/>
    </row>
    <row r="36" spans="1:3" ht="15" customHeight="1" x14ac:dyDescent="0.25">
      <c r="A36" s="124">
        <v>43791</v>
      </c>
      <c r="B36" s="126">
        <v>6000</v>
      </c>
      <c r="C36" s="125" t="s">
        <v>667</v>
      </c>
    </row>
    <row r="37" spans="1:3" ht="15" customHeight="1" x14ac:dyDescent="0.25">
      <c r="A37" s="124">
        <v>43794</v>
      </c>
      <c r="B37" s="126">
        <v>6000</v>
      </c>
      <c r="C37" s="125" t="s">
        <v>668</v>
      </c>
    </row>
    <row r="38" spans="1:3" ht="15" customHeight="1" x14ac:dyDescent="0.25">
      <c r="A38" s="124">
        <v>43773</v>
      </c>
      <c r="B38" s="126">
        <v>6440</v>
      </c>
      <c r="C38" s="125" t="s">
        <v>670</v>
      </c>
    </row>
    <row r="39" spans="1:3" ht="15" customHeight="1" x14ac:dyDescent="0.25">
      <c r="A39" s="124">
        <v>43773</v>
      </c>
      <c r="B39" s="126">
        <v>12000</v>
      </c>
      <c r="C39" s="125" t="s">
        <v>671</v>
      </c>
    </row>
    <row r="40" spans="1:3" ht="15" customHeight="1" x14ac:dyDescent="0.25">
      <c r="A40" s="124">
        <v>43773</v>
      </c>
      <c r="B40" s="126">
        <v>13600</v>
      </c>
      <c r="C40" s="125" t="s">
        <v>672</v>
      </c>
    </row>
    <row r="41" spans="1:3" ht="15" customHeight="1" x14ac:dyDescent="0.25">
      <c r="A41" s="124">
        <v>43774</v>
      </c>
      <c r="B41" s="126">
        <v>800</v>
      </c>
      <c r="C41" s="125" t="s">
        <v>673</v>
      </c>
    </row>
    <row r="42" spans="1:3" ht="15" customHeight="1" x14ac:dyDescent="0.25">
      <c r="A42" s="124">
        <v>43774</v>
      </c>
      <c r="B42" s="126">
        <v>2600</v>
      </c>
      <c r="C42" s="125" t="s">
        <v>675</v>
      </c>
    </row>
    <row r="43" spans="1:3" ht="15" customHeight="1" x14ac:dyDescent="0.25">
      <c r="A43" s="124">
        <v>43774</v>
      </c>
      <c r="B43" s="126">
        <v>3000</v>
      </c>
      <c r="C43" s="125" t="s">
        <v>676</v>
      </c>
    </row>
    <row r="44" spans="1:3" ht="15" customHeight="1" x14ac:dyDescent="0.25">
      <c r="A44" s="124">
        <v>43774</v>
      </c>
      <c r="B44" s="126">
        <v>3000</v>
      </c>
      <c r="C44" s="125" t="s">
        <v>677</v>
      </c>
    </row>
    <row r="45" spans="1:3" ht="15" customHeight="1" x14ac:dyDescent="0.25">
      <c r="A45" s="124">
        <v>43774</v>
      </c>
      <c r="B45" s="126">
        <v>4500</v>
      </c>
      <c r="C45" s="125" t="s">
        <v>678</v>
      </c>
    </row>
    <row r="46" spans="1:3" ht="15" customHeight="1" x14ac:dyDescent="0.25">
      <c r="A46" s="124">
        <v>43774</v>
      </c>
      <c r="B46" s="126">
        <v>9800</v>
      </c>
      <c r="C46" s="125" t="s">
        <v>679</v>
      </c>
    </row>
    <row r="47" spans="1:3" ht="15" customHeight="1" x14ac:dyDescent="0.25">
      <c r="A47" s="124">
        <v>43775</v>
      </c>
      <c r="B47" s="126">
        <v>4500</v>
      </c>
      <c r="C47" s="125" t="s">
        <v>683</v>
      </c>
    </row>
    <row r="48" spans="1:3" ht="15" customHeight="1" x14ac:dyDescent="0.25">
      <c r="A48" s="124">
        <v>43775</v>
      </c>
      <c r="B48" s="126">
        <v>6000</v>
      </c>
      <c r="C48" s="125" t="s">
        <v>684</v>
      </c>
    </row>
    <row r="49" spans="1:3" ht="15" customHeight="1" x14ac:dyDescent="0.25">
      <c r="A49" s="124">
        <v>43775</v>
      </c>
      <c r="B49" s="126">
        <v>12000</v>
      </c>
      <c r="C49" s="125" t="s">
        <v>685</v>
      </c>
    </row>
    <row r="50" spans="1:3" ht="15" customHeight="1" x14ac:dyDescent="0.25">
      <c r="A50" s="124">
        <v>43775</v>
      </c>
      <c r="B50" s="126">
        <v>16400</v>
      </c>
      <c r="C50" s="125" t="s">
        <v>686</v>
      </c>
    </row>
    <row r="51" spans="1:3" ht="15" customHeight="1" x14ac:dyDescent="0.25">
      <c r="A51" s="124">
        <v>43775</v>
      </c>
      <c r="B51" s="126">
        <v>21445</v>
      </c>
      <c r="C51" s="125" t="s">
        <v>687</v>
      </c>
    </row>
    <row r="52" spans="1:3" ht="15" customHeight="1" x14ac:dyDescent="0.25">
      <c r="A52" s="124">
        <v>43777</v>
      </c>
      <c r="B52" s="126">
        <v>2980</v>
      </c>
      <c r="C52" s="125" t="s">
        <v>694</v>
      </c>
    </row>
    <row r="53" spans="1:3" ht="15" customHeight="1" x14ac:dyDescent="0.25">
      <c r="A53" s="124">
        <v>43777</v>
      </c>
      <c r="B53" s="126">
        <v>3700</v>
      </c>
      <c r="C53" s="125" t="s">
        <v>695</v>
      </c>
    </row>
    <row r="54" spans="1:3" ht="15" customHeight="1" x14ac:dyDescent="0.25">
      <c r="A54" s="124">
        <v>43777</v>
      </c>
      <c r="B54" s="126">
        <v>5800</v>
      </c>
      <c r="C54" s="125" t="s">
        <v>697</v>
      </c>
    </row>
    <row r="55" spans="1:3" ht="15" customHeight="1" x14ac:dyDescent="0.25">
      <c r="A55" s="124">
        <v>43777</v>
      </c>
      <c r="B55" s="126">
        <v>6000</v>
      </c>
      <c r="C55" s="125" t="s">
        <v>698</v>
      </c>
    </row>
    <row r="56" spans="1:3" ht="15" customHeight="1" x14ac:dyDescent="0.25">
      <c r="A56" s="124">
        <v>43777</v>
      </c>
      <c r="B56" s="126">
        <v>6200</v>
      </c>
      <c r="C56" s="125" t="s">
        <v>699</v>
      </c>
    </row>
    <row r="57" spans="1:3" ht="15" customHeight="1" x14ac:dyDescent="0.25">
      <c r="A57" s="124">
        <v>43777</v>
      </c>
      <c r="B57" s="126">
        <v>8100</v>
      </c>
      <c r="C57" s="125" t="s">
        <v>700</v>
      </c>
    </row>
    <row r="58" spans="1:3" ht="15" customHeight="1" x14ac:dyDescent="0.25">
      <c r="A58" s="124">
        <v>43777</v>
      </c>
      <c r="B58" s="126">
        <v>12100</v>
      </c>
      <c r="C58" s="125" t="s">
        <v>702</v>
      </c>
    </row>
    <row r="59" spans="1:3" ht="15" customHeight="1" x14ac:dyDescent="0.25">
      <c r="A59" s="124">
        <v>43780</v>
      </c>
      <c r="B59" s="126">
        <v>14500</v>
      </c>
      <c r="C59" s="125" t="s">
        <v>706</v>
      </c>
    </row>
    <row r="60" spans="1:3" ht="15" customHeight="1" x14ac:dyDescent="0.25">
      <c r="A60" s="124">
        <v>43781</v>
      </c>
      <c r="B60" s="126">
        <v>10000</v>
      </c>
      <c r="C60" s="125" t="s">
        <v>708</v>
      </c>
    </row>
    <row r="61" spans="1:3" s="37" customFormat="1" ht="15" customHeight="1" x14ac:dyDescent="0.25">
      <c r="A61" s="124">
        <v>43781</v>
      </c>
      <c r="B61" s="126">
        <v>22900</v>
      </c>
      <c r="C61" s="125" t="s">
        <v>710</v>
      </c>
    </row>
    <row r="62" spans="1:3" s="57" customFormat="1" ht="15" customHeight="1" x14ac:dyDescent="0.25">
      <c r="A62" s="124">
        <v>43784</v>
      </c>
      <c r="B62" s="126">
        <v>7500</v>
      </c>
      <c r="C62" s="125" t="s">
        <v>714</v>
      </c>
    </row>
    <row r="63" spans="1:3" s="57" customFormat="1" ht="15" customHeight="1" x14ac:dyDescent="0.25">
      <c r="A63" s="124">
        <v>43791</v>
      </c>
      <c r="B63" s="126">
        <v>16600</v>
      </c>
      <c r="C63" s="125" t="s">
        <v>716</v>
      </c>
    </row>
    <row r="64" spans="1:3" s="57" customFormat="1" ht="15" customHeight="1" x14ac:dyDescent="0.25">
      <c r="A64" s="184">
        <v>43794</v>
      </c>
      <c r="B64" s="185">
        <v>6000</v>
      </c>
      <c r="C64" s="186" t="s">
        <v>314</v>
      </c>
    </row>
    <row r="65" spans="1:3" s="57" customFormat="1" ht="15" customHeight="1" x14ac:dyDescent="0.25">
      <c r="A65" s="187">
        <v>43798</v>
      </c>
      <c r="B65" s="126">
        <v>5300</v>
      </c>
      <c r="C65" s="135" t="s">
        <v>719</v>
      </c>
    </row>
    <row r="66" spans="1:3" s="57" customFormat="1" ht="15" customHeight="1" x14ac:dyDescent="0.25">
      <c r="A66" s="187">
        <v>43798</v>
      </c>
      <c r="B66" s="126">
        <v>13730</v>
      </c>
      <c r="C66" s="135" t="s">
        <v>721</v>
      </c>
    </row>
    <row r="67" spans="1:3" ht="15" customHeight="1" x14ac:dyDescent="0.25">
      <c r="A67" s="157">
        <v>43770</v>
      </c>
      <c r="B67" s="149">
        <v>6999</v>
      </c>
      <c r="C67" s="150" t="s">
        <v>312</v>
      </c>
    </row>
    <row r="68" spans="1:3" s="57" customFormat="1" ht="15" customHeight="1" x14ac:dyDescent="0.25">
      <c r="A68" s="183">
        <v>43770</v>
      </c>
      <c r="B68" s="194">
        <f>81606+18009</f>
        <v>99615</v>
      </c>
      <c r="C68" s="148" t="s">
        <v>744</v>
      </c>
    </row>
    <row r="69" spans="1:3" s="57" customFormat="1" ht="15" customHeight="1" x14ac:dyDescent="0.25">
      <c r="A69" s="91" t="s">
        <v>20</v>
      </c>
      <c r="B69" s="90">
        <f>SUM(B36:B68)</f>
        <v>376109</v>
      </c>
      <c r="C69" s="132"/>
    </row>
    <row r="70" spans="1:3" ht="15" customHeight="1" x14ac:dyDescent="0.25">
      <c r="A70" s="61" t="s">
        <v>269</v>
      </c>
      <c r="B70" s="62"/>
      <c r="C70" s="63"/>
    </row>
    <row r="71" spans="1:3" s="37" customFormat="1" ht="15" customHeight="1" x14ac:dyDescent="0.25">
      <c r="A71" s="124">
        <v>43776</v>
      </c>
      <c r="B71" s="147">
        <v>56450</v>
      </c>
      <c r="C71" s="148" t="s">
        <v>689</v>
      </c>
    </row>
    <row r="72" spans="1:3" s="37" customFormat="1" ht="15" customHeight="1" x14ac:dyDescent="0.25">
      <c r="A72" s="91" t="s">
        <v>20</v>
      </c>
      <c r="B72" s="90">
        <f>SUM(B71:B71)</f>
        <v>56450</v>
      </c>
      <c r="C72" s="52"/>
    </row>
    <row r="73" spans="1:3" ht="15" customHeight="1" x14ac:dyDescent="0.25">
      <c r="A73" s="61" t="s">
        <v>356</v>
      </c>
      <c r="B73" s="62"/>
      <c r="C73" s="63"/>
    </row>
    <row r="74" spans="1:3" s="37" customFormat="1" ht="15" customHeight="1" x14ac:dyDescent="0.25">
      <c r="A74" s="124">
        <v>43774</v>
      </c>
      <c r="B74" s="147">
        <v>199.99</v>
      </c>
      <c r="C74" s="148" t="s">
        <v>743</v>
      </c>
    </row>
    <row r="75" spans="1:3" s="37" customFormat="1" ht="15" customHeight="1" x14ac:dyDescent="0.25">
      <c r="A75" s="124">
        <v>43775</v>
      </c>
      <c r="B75" s="147">
        <v>26840</v>
      </c>
      <c r="C75" s="148" t="s">
        <v>734</v>
      </c>
    </row>
    <row r="76" spans="1:3" s="37" customFormat="1" ht="15" customHeight="1" x14ac:dyDescent="0.25">
      <c r="A76" s="124">
        <v>43777</v>
      </c>
      <c r="B76" s="147">
        <v>47019</v>
      </c>
      <c r="C76" s="148" t="s">
        <v>705</v>
      </c>
    </row>
    <row r="77" spans="1:3" s="37" customFormat="1" ht="15" customHeight="1" x14ac:dyDescent="0.25">
      <c r="A77" s="124">
        <v>43781</v>
      </c>
      <c r="B77" s="147">
        <v>4000</v>
      </c>
      <c r="C77" s="148" t="s">
        <v>707</v>
      </c>
    </row>
    <row r="78" spans="1:3" s="37" customFormat="1" ht="15" customHeight="1" x14ac:dyDescent="0.25">
      <c r="A78" s="124">
        <v>43798</v>
      </c>
      <c r="B78" s="147">
        <v>14000</v>
      </c>
      <c r="C78" s="148" t="s">
        <v>733</v>
      </c>
    </row>
    <row r="79" spans="1:3" ht="15" customHeight="1" x14ac:dyDescent="0.25">
      <c r="A79" s="157">
        <v>43771</v>
      </c>
      <c r="B79" s="194">
        <f>57072+31452</f>
        <v>88524</v>
      </c>
      <c r="C79" s="148" t="s">
        <v>744</v>
      </c>
    </row>
    <row r="80" spans="1:3" s="37" customFormat="1" ht="15" customHeight="1" x14ac:dyDescent="0.25">
      <c r="A80" s="91" t="s">
        <v>20</v>
      </c>
      <c r="B80" s="90">
        <f>SUM(B74:B79)</f>
        <v>180582.99</v>
      </c>
      <c r="C80" s="52"/>
    </row>
    <row r="81" spans="1:3" ht="15" customHeight="1" x14ac:dyDescent="0.25">
      <c r="A81" s="75" t="s">
        <v>311</v>
      </c>
      <c r="B81" s="76"/>
      <c r="C81" s="77"/>
    </row>
    <row r="82" spans="1:3" ht="15" customHeight="1" x14ac:dyDescent="0.25">
      <c r="A82" s="54">
        <v>43774</v>
      </c>
      <c r="B82" s="127">
        <v>2000</v>
      </c>
      <c r="C82" s="135" t="s">
        <v>674</v>
      </c>
    </row>
    <row r="83" spans="1:3" ht="15" customHeight="1" x14ac:dyDescent="0.25">
      <c r="A83" s="54">
        <v>43777</v>
      </c>
      <c r="B83" s="127">
        <v>20000</v>
      </c>
      <c r="C83" s="135" t="s">
        <v>703</v>
      </c>
    </row>
    <row r="84" spans="1:3" ht="15" customHeight="1" x14ac:dyDescent="0.25">
      <c r="A84" s="183">
        <v>43770</v>
      </c>
      <c r="B84" s="194">
        <v>121800</v>
      </c>
      <c r="C84" s="148" t="s">
        <v>745</v>
      </c>
    </row>
    <row r="85" spans="1:3" ht="15" customHeight="1" x14ac:dyDescent="0.25">
      <c r="A85" s="111" t="s">
        <v>20</v>
      </c>
      <c r="B85" s="133">
        <f>SUM(B82:B84)</f>
        <v>143800</v>
      </c>
      <c r="C85" s="134"/>
    </row>
    <row r="86" spans="1:3" ht="15" customHeight="1" x14ac:dyDescent="0.25">
      <c r="A86" s="112" t="s">
        <v>21</v>
      </c>
      <c r="B86" s="113"/>
      <c r="C86" s="114"/>
    </row>
    <row r="87" spans="1:3" ht="15" customHeight="1" x14ac:dyDescent="0.25">
      <c r="A87" s="157">
        <v>43770</v>
      </c>
      <c r="B87" s="194">
        <v>117450</v>
      </c>
      <c r="C87" s="148" t="s">
        <v>745</v>
      </c>
    </row>
    <row r="88" spans="1:3" ht="15" customHeight="1" x14ac:dyDescent="0.25">
      <c r="A88" s="93" t="s">
        <v>20</v>
      </c>
      <c r="B88" s="90">
        <f>SUM(B87:B87)</f>
        <v>117450</v>
      </c>
      <c r="C88" s="52"/>
    </row>
    <row r="89" spans="1:3" ht="15" customHeight="1" x14ac:dyDescent="0.25">
      <c r="A89" s="71" t="s">
        <v>13</v>
      </c>
      <c r="B89" s="74"/>
      <c r="C89" s="73"/>
    </row>
    <row r="90" spans="1:3" ht="15" customHeight="1" x14ac:dyDescent="0.25">
      <c r="A90" s="136">
        <v>43775</v>
      </c>
      <c r="B90" s="104">
        <v>400</v>
      </c>
      <c r="C90" s="138" t="s">
        <v>315</v>
      </c>
    </row>
    <row r="91" spans="1:3" ht="15" customHeight="1" x14ac:dyDescent="0.25">
      <c r="A91" s="136">
        <v>43775</v>
      </c>
      <c r="B91" s="104">
        <v>16582.32</v>
      </c>
      <c r="C91" s="138" t="s">
        <v>740</v>
      </c>
    </row>
    <row r="92" spans="1:3" ht="15" customHeight="1" x14ac:dyDescent="0.25">
      <c r="A92" s="136">
        <v>43781</v>
      </c>
      <c r="B92" s="104">
        <v>21054.17</v>
      </c>
      <c r="C92" s="138" t="s">
        <v>709</v>
      </c>
    </row>
    <row r="93" spans="1:3" ht="15" customHeight="1" x14ac:dyDescent="0.25">
      <c r="A93" s="137">
        <v>43782</v>
      </c>
      <c r="B93" s="118">
        <v>12000</v>
      </c>
      <c r="C93" s="131" t="s">
        <v>711</v>
      </c>
    </row>
    <row r="94" spans="1:3" ht="15" customHeight="1" x14ac:dyDescent="0.25">
      <c r="A94" s="136">
        <v>43783</v>
      </c>
      <c r="B94" s="104">
        <v>3018.2</v>
      </c>
      <c r="C94" s="138" t="s">
        <v>713</v>
      </c>
    </row>
    <row r="95" spans="1:3" ht="15" customHeight="1" x14ac:dyDescent="0.25">
      <c r="A95" s="136">
        <v>43794</v>
      </c>
      <c r="B95" s="104">
        <v>46000</v>
      </c>
      <c r="C95" s="246" t="s">
        <v>741</v>
      </c>
    </row>
    <row r="96" spans="1:3" ht="15" customHeight="1" x14ac:dyDescent="0.25">
      <c r="A96" s="189">
        <v>43770</v>
      </c>
      <c r="B96" s="190">
        <f>78+7250.12</f>
        <v>7328.12</v>
      </c>
      <c r="C96" s="191" t="s">
        <v>265</v>
      </c>
    </row>
    <row r="97" spans="1:3" ht="15" customHeight="1" x14ac:dyDescent="0.25">
      <c r="A97" s="192">
        <v>43771</v>
      </c>
      <c r="B97" s="118">
        <v>11427.95</v>
      </c>
      <c r="C97" s="182" t="s">
        <v>742</v>
      </c>
    </row>
    <row r="98" spans="1:3" ht="15" customHeight="1" x14ac:dyDescent="0.25">
      <c r="A98" s="183">
        <v>43770.049756944441</v>
      </c>
      <c r="B98" s="194">
        <f>91785+125809+29013.68</f>
        <v>246607.68</v>
      </c>
      <c r="C98" s="148" t="s">
        <v>746</v>
      </c>
    </row>
    <row r="99" spans="1:3" ht="15" customHeight="1" x14ac:dyDescent="0.25">
      <c r="A99" s="157">
        <v>43771</v>
      </c>
      <c r="B99" s="195">
        <v>4335</v>
      </c>
      <c r="C99" s="148" t="s">
        <v>747</v>
      </c>
    </row>
    <row r="100" spans="1:3" ht="15" customHeight="1" x14ac:dyDescent="0.25">
      <c r="A100" s="151" t="s">
        <v>20</v>
      </c>
      <c r="B100" s="119">
        <f>SUM(B90:B99)</f>
        <v>368753.44</v>
      </c>
      <c r="C100" s="152"/>
    </row>
    <row r="101" spans="1:3" ht="15" customHeight="1" x14ac:dyDescent="0.25">
      <c r="A101" s="69" t="s">
        <v>20</v>
      </c>
      <c r="B101" s="70">
        <f>B14+B34+B69+B72+B80+B85+B88+B100</f>
        <v>1447287.68</v>
      </c>
      <c r="C101" s="110"/>
    </row>
  </sheetData>
  <sheetProtection formatCells="0" formatColumns="0" formatRows="0" insertColumns="0" insertRows="0" insertHyperlinks="0" deleteColumns="0" deleteRows="0" sort="0" autoFilter="0" pivotTables="0"/>
  <mergeCells count="5">
    <mergeCell ref="B1:C1"/>
    <mergeCell ref="B2:C2"/>
    <mergeCell ref="B3:C3"/>
    <mergeCell ref="B4:C4"/>
    <mergeCell ref="B5:C5"/>
  </mergeCells>
  <conditionalFormatting sqref="C14 C90:C97 C74:C78 C67 C80">
    <cfRule type="containsText" dxfId="20" priority="145" operator="containsText" text="стерилизация">
      <formula>NOT(ISERROR(SEARCH("стерилизация",C14)))</formula>
    </cfRule>
    <cfRule type="containsText" dxfId="19" priority="146" operator="containsText" text="стерилизация">
      <formula>NOT(ISERROR(SEARCH("стерилизация",C14)))</formula>
    </cfRule>
    <cfRule type="containsText" dxfId="18" priority="147" operator="containsText" text="лечение">
      <formula>NOT(ISERROR(SEARCH("лечение",C14)))</formula>
    </cfRule>
  </conditionalFormatting>
  <conditionalFormatting sqref="C82:C83">
    <cfRule type="containsText" dxfId="17" priority="43" operator="containsText" text="стерилизация">
      <formula>NOT(ISERROR(SEARCH("стерилизация",C82)))</formula>
    </cfRule>
    <cfRule type="containsText" dxfId="16" priority="44" operator="containsText" text="стерилизация">
      <formula>NOT(ISERROR(SEARCH("стерилизация",C82)))</formula>
    </cfRule>
    <cfRule type="containsText" dxfId="15" priority="45" operator="containsText" text="лечение">
      <formula>NOT(ISERROR(SEARCH("лечение",C82)))</formula>
    </cfRule>
  </conditionalFormatting>
  <conditionalFormatting sqref="C10:C11">
    <cfRule type="containsText" dxfId="14" priority="40" operator="containsText" text="стерилизация">
      <formula>NOT(ISERROR(SEARCH("стерилизация",C10)))</formula>
    </cfRule>
    <cfRule type="containsText" dxfId="13" priority="41" operator="containsText" text="стерилизация">
      <formula>NOT(ISERROR(SEARCH("стерилизация",C10)))</formula>
    </cfRule>
    <cfRule type="containsText" dxfId="12" priority="42" operator="containsText" text="лечение">
      <formula>NOT(ISERROR(SEARCH("лечение",C10)))</formula>
    </cfRule>
  </conditionalFormatting>
  <conditionalFormatting sqref="C12:C13">
    <cfRule type="containsText" dxfId="11" priority="34" operator="containsText" text="стерилизация">
      <formula>NOT(ISERROR(SEARCH("стерилизация",C12)))</formula>
    </cfRule>
    <cfRule type="containsText" dxfId="10" priority="35" operator="containsText" text="стерилизация">
      <formula>NOT(ISERROR(SEARCH("стерилизация",C12)))</formula>
    </cfRule>
    <cfRule type="containsText" dxfId="9" priority="36" operator="containsText" text="лечение">
      <formula>NOT(ISERROR(SEARCH("лечение",C12)))</formula>
    </cfRule>
  </conditionalFormatting>
  <conditionalFormatting sqref="C72">
    <cfRule type="containsText" dxfId="8" priority="22" operator="containsText" text="стерилизация">
      <formula>NOT(ISERROR(SEARCH("стерилизация",C72)))</formula>
    </cfRule>
    <cfRule type="containsText" dxfId="7" priority="23" operator="containsText" text="стерилизация">
      <formula>NOT(ISERROR(SEARCH("стерилизация",C72)))</formula>
    </cfRule>
    <cfRule type="containsText" dxfId="6" priority="24" operator="containsText" text="лечение">
      <formula>NOT(ISERROR(SEARCH("лечение",C72)))</formula>
    </cfRule>
  </conditionalFormatting>
  <conditionalFormatting sqref="C98">
    <cfRule type="containsText" dxfId="5" priority="4" operator="containsText" text="стерилизация">
      <formula>NOT(ISERROR(SEARCH("стерилизация",C98)))</formula>
    </cfRule>
    <cfRule type="containsText" dxfId="4" priority="5" operator="containsText" text="стерилизация">
      <formula>NOT(ISERROR(SEARCH("стерилизация",C98)))</formula>
    </cfRule>
    <cfRule type="containsText" dxfId="3" priority="6" operator="containsText" text="лечение">
      <formula>NOT(ISERROR(SEARCH("лечение",C98)))</formula>
    </cfRule>
  </conditionalFormatting>
  <conditionalFormatting sqref="C99">
    <cfRule type="containsText" dxfId="2" priority="1" operator="containsText" text="стерилизация">
      <formula>NOT(ISERROR(SEARCH("стерилизация",C99)))</formula>
    </cfRule>
    <cfRule type="containsText" dxfId="1" priority="2" operator="containsText" text="стерилизация">
      <formula>NOT(ISERROR(SEARCH("стерилизация",C99)))</formula>
    </cfRule>
    <cfRule type="containsText" dxfId="0" priority="3" operator="containsText" text="лечение">
      <formula>NOT(ISERROR(SEARCH("лечение",C99)))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418"/>
  <sheetViews>
    <sheetView showGridLines="0" workbookViewId="0">
      <selection activeCell="A8" sqref="A8"/>
    </sheetView>
  </sheetViews>
  <sheetFormatPr defaultColWidth="11.42578125" defaultRowHeight="15" x14ac:dyDescent="0.25"/>
  <cols>
    <col min="1" max="2" width="20.7109375" style="1" customWidth="1"/>
    <col min="3" max="3" width="20.7109375" style="144" customWidth="1"/>
    <col min="4" max="4" width="28.28515625" style="6" customWidth="1"/>
    <col min="5" max="5" width="59.140625" customWidth="1"/>
    <col min="6" max="6" width="8.85546875" customWidth="1"/>
    <col min="7" max="7" width="11.5703125" customWidth="1"/>
    <col min="8" max="255" width="8.85546875" customWidth="1"/>
  </cols>
  <sheetData>
    <row r="1" spans="1:5" ht="18.75" x14ac:dyDescent="0.3">
      <c r="C1" s="207" t="s">
        <v>0</v>
      </c>
      <c r="D1" s="207"/>
      <c r="E1" s="207"/>
    </row>
    <row r="2" spans="1:5" ht="18.75" x14ac:dyDescent="0.3">
      <c r="C2" s="207" t="s">
        <v>1</v>
      </c>
      <c r="D2" s="207"/>
      <c r="E2" s="207"/>
    </row>
    <row r="3" spans="1:5" ht="18" customHeight="1" x14ac:dyDescent="0.3">
      <c r="C3" s="143"/>
      <c r="D3" s="86"/>
    </row>
    <row r="4" spans="1:5" ht="18.75" x14ac:dyDescent="0.25">
      <c r="C4" s="208" t="s">
        <v>22</v>
      </c>
      <c r="D4" s="208"/>
      <c r="E4" s="208"/>
    </row>
    <row r="5" spans="1:5" ht="18.75" x14ac:dyDescent="0.25">
      <c r="C5" s="208" t="s">
        <v>23</v>
      </c>
      <c r="D5" s="208"/>
      <c r="E5" s="208"/>
    </row>
    <row r="6" spans="1:5" ht="18.75" x14ac:dyDescent="0.3">
      <c r="C6" s="209" t="s">
        <v>523</v>
      </c>
      <c r="D6" s="209"/>
      <c r="E6" s="209"/>
    </row>
    <row r="9" spans="1:5" ht="30" customHeight="1" x14ac:dyDescent="0.25">
      <c r="A9" s="31" t="s">
        <v>24</v>
      </c>
      <c r="B9" s="32" t="s">
        <v>25</v>
      </c>
      <c r="C9" s="32" t="s">
        <v>26</v>
      </c>
      <c r="D9" s="36" t="s">
        <v>27</v>
      </c>
      <c r="E9" s="21" t="s">
        <v>19</v>
      </c>
    </row>
    <row r="10" spans="1:5" ht="15" customHeight="1" x14ac:dyDescent="0.25">
      <c r="A10" s="161">
        <v>43769.530902777777</v>
      </c>
      <c r="B10" s="54">
        <v>43770</v>
      </c>
      <c r="C10" s="172">
        <v>6797</v>
      </c>
      <c r="D10" s="159" t="s">
        <v>29</v>
      </c>
      <c r="E10" s="162" t="s">
        <v>62</v>
      </c>
    </row>
    <row r="11" spans="1:5" ht="15" customHeight="1" x14ac:dyDescent="0.25">
      <c r="A11" s="161">
        <v>43769.719837962963</v>
      </c>
      <c r="B11" s="54">
        <v>43770</v>
      </c>
      <c r="C11" s="172">
        <v>1942</v>
      </c>
      <c r="D11" s="159" t="s">
        <v>303</v>
      </c>
      <c r="E11" s="158" t="s">
        <v>28</v>
      </c>
    </row>
    <row r="12" spans="1:5" ht="15" customHeight="1" x14ac:dyDescent="0.25">
      <c r="A12" s="161">
        <v>43769.762395833335</v>
      </c>
      <c r="B12" s="54">
        <v>43770</v>
      </c>
      <c r="C12" s="172">
        <v>485.5</v>
      </c>
      <c r="D12" s="159" t="s">
        <v>306</v>
      </c>
      <c r="E12" s="158" t="s">
        <v>28</v>
      </c>
    </row>
    <row r="13" spans="1:5" ht="15" customHeight="1" x14ac:dyDescent="0.25">
      <c r="A13" s="161">
        <v>43769.818541666667</v>
      </c>
      <c r="B13" s="54">
        <v>43770</v>
      </c>
      <c r="C13" s="172">
        <v>2913</v>
      </c>
      <c r="D13" s="159" t="s">
        <v>89</v>
      </c>
      <c r="E13" s="158" t="s">
        <v>28</v>
      </c>
    </row>
    <row r="14" spans="1:5" ht="15" customHeight="1" x14ac:dyDescent="0.25">
      <c r="A14" s="161">
        <v>43769.924155092594</v>
      </c>
      <c r="B14" s="54">
        <v>43770</v>
      </c>
      <c r="C14" s="172">
        <v>679.7</v>
      </c>
      <c r="D14" s="159" t="s">
        <v>307</v>
      </c>
      <c r="E14" s="158" t="s">
        <v>28</v>
      </c>
    </row>
    <row r="15" spans="1:5" ht="15" customHeight="1" x14ac:dyDescent="0.25">
      <c r="A15" s="54">
        <v>43770.996574074074</v>
      </c>
      <c r="B15" s="54">
        <v>43774</v>
      </c>
      <c r="C15" s="172">
        <v>485.5</v>
      </c>
      <c r="D15" s="46" t="s">
        <v>542</v>
      </c>
      <c r="E15" s="181" t="s">
        <v>28</v>
      </c>
    </row>
    <row r="16" spans="1:5" ht="15" customHeight="1" x14ac:dyDescent="0.25">
      <c r="A16" s="54">
        <v>43770.674351851849</v>
      </c>
      <c r="B16" s="54">
        <v>43774</v>
      </c>
      <c r="C16" s="180">
        <v>46.1</v>
      </c>
      <c r="D16" s="46" t="s">
        <v>31</v>
      </c>
      <c r="E16" s="55" t="s">
        <v>28</v>
      </c>
    </row>
    <row r="17" spans="1:6" ht="15" customHeight="1" x14ac:dyDescent="0.25">
      <c r="A17" s="54">
        <v>43770.670925925922</v>
      </c>
      <c r="B17" s="54">
        <v>43774</v>
      </c>
      <c r="C17" s="172">
        <v>4805</v>
      </c>
      <c r="D17" s="97" t="s">
        <v>316</v>
      </c>
      <c r="E17" s="55" t="s">
        <v>28</v>
      </c>
      <c r="F17" s="145"/>
    </row>
    <row r="18" spans="1:6" ht="15" customHeight="1" x14ac:dyDescent="0.25">
      <c r="A18" s="54">
        <v>43770.653923611113</v>
      </c>
      <c r="B18" s="54">
        <v>43774</v>
      </c>
      <c r="C18" s="172">
        <v>971</v>
      </c>
      <c r="D18" s="46" t="s">
        <v>63</v>
      </c>
      <c r="E18" s="55" t="s">
        <v>28</v>
      </c>
    </row>
    <row r="19" spans="1:6" ht="15" customHeight="1" x14ac:dyDescent="0.25">
      <c r="A19" s="54">
        <v>43770.592719907407</v>
      </c>
      <c r="B19" s="54">
        <v>43774</v>
      </c>
      <c r="C19" s="172">
        <v>46.1</v>
      </c>
      <c r="D19" s="46" t="s">
        <v>543</v>
      </c>
      <c r="E19" s="55" t="s">
        <v>28</v>
      </c>
    </row>
    <row r="20" spans="1:6" ht="15" customHeight="1" x14ac:dyDescent="0.25">
      <c r="A20" s="54">
        <v>43770.574421296296</v>
      </c>
      <c r="B20" s="54">
        <v>43774</v>
      </c>
      <c r="C20" s="172">
        <v>971</v>
      </c>
      <c r="D20" s="46" t="s">
        <v>95</v>
      </c>
      <c r="E20" s="181" t="s">
        <v>28</v>
      </c>
    </row>
    <row r="21" spans="1:6" ht="15" customHeight="1" x14ac:dyDescent="0.25">
      <c r="A21" s="54">
        <v>43770.548310185186</v>
      </c>
      <c r="B21" s="54">
        <v>43774</v>
      </c>
      <c r="C21" s="172">
        <v>291.3</v>
      </c>
      <c r="D21" s="46" t="s">
        <v>64</v>
      </c>
      <c r="E21" s="55" t="s">
        <v>28</v>
      </c>
    </row>
    <row r="22" spans="1:6" ht="15" customHeight="1" x14ac:dyDescent="0.25">
      <c r="A22" s="54">
        <v>43770.521423611113</v>
      </c>
      <c r="B22" s="54">
        <v>43774</v>
      </c>
      <c r="C22" s="172">
        <v>14565</v>
      </c>
      <c r="D22" s="46" t="s">
        <v>544</v>
      </c>
      <c r="E22" s="55" t="s">
        <v>28</v>
      </c>
    </row>
    <row r="23" spans="1:6" ht="15" customHeight="1" x14ac:dyDescent="0.25">
      <c r="A23" s="54">
        <v>43770.51462962963</v>
      </c>
      <c r="B23" s="54">
        <v>43774</v>
      </c>
      <c r="C23" s="172">
        <v>485.5</v>
      </c>
      <c r="D23" s="46" t="s">
        <v>545</v>
      </c>
      <c r="E23" s="181" t="s">
        <v>62</v>
      </c>
    </row>
    <row r="24" spans="1:6" ht="15" customHeight="1" x14ac:dyDescent="0.25">
      <c r="A24" s="161">
        <v>43770.494988425926</v>
      </c>
      <c r="B24" s="53">
        <v>43774</v>
      </c>
      <c r="C24" s="172">
        <v>3884</v>
      </c>
      <c r="D24" s="159" t="s">
        <v>65</v>
      </c>
      <c r="E24" s="158" t="s">
        <v>28</v>
      </c>
    </row>
    <row r="25" spans="1:6" ht="15" customHeight="1" x14ac:dyDescent="0.25">
      <c r="A25" s="161">
        <v>43770.445150462961</v>
      </c>
      <c r="B25" s="53">
        <v>43774</v>
      </c>
      <c r="C25" s="172">
        <v>291.3</v>
      </c>
      <c r="D25" s="160" t="s">
        <v>546</v>
      </c>
      <c r="E25" s="158" t="s">
        <v>28</v>
      </c>
    </row>
    <row r="26" spans="1:6" ht="15" customHeight="1" x14ac:dyDescent="0.25">
      <c r="A26" s="161">
        <v>43770.442476851851</v>
      </c>
      <c r="B26" s="53">
        <v>43774</v>
      </c>
      <c r="C26" s="172">
        <v>291.3</v>
      </c>
      <c r="D26" s="159" t="s">
        <v>172</v>
      </c>
      <c r="E26" s="158" t="s">
        <v>28</v>
      </c>
    </row>
    <row r="27" spans="1:6" s="57" customFormat="1" ht="15" customHeight="1" x14ac:dyDescent="0.25">
      <c r="A27" s="161">
        <v>43770.409756944442</v>
      </c>
      <c r="B27" s="53">
        <v>43774</v>
      </c>
      <c r="C27" s="172">
        <v>194.2</v>
      </c>
      <c r="D27" s="159" t="s">
        <v>547</v>
      </c>
      <c r="E27" s="158" t="s">
        <v>28</v>
      </c>
    </row>
    <row r="28" spans="1:6" s="57" customFormat="1" ht="15" customHeight="1" x14ac:dyDescent="0.25">
      <c r="A28" s="161">
        <v>43770.318333333336</v>
      </c>
      <c r="B28" s="53">
        <v>43774</v>
      </c>
      <c r="C28" s="172">
        <v>971</v>
      </c>
      <c r="D28" s="159" t="s">
        <v>548</v>
      </c>
      <c r="E28" s="158" t="s">
        <v>28</v>
      </c>
    </row>
    <row r="29" spans="1:6" s="57" customFormat="1" ht="15" customHeight="1" x14ac:dyDescent="0.25">
      <c r="A29" s="161">
        <v>43770.150231481479</v>
      </c>
      <c r="B29" s="53">
        <v>43774</v>
      </c>
      <c r="C29" s="172">
        <v>96.1</v>
      </c>
      <c r="D29" s="159" t="s">
        <v>66</v>
      </c>
      <c r="E29" s="158" t="s">
        <v>28</v>
      </c>
    </row>
    <row r="30" spans="1:6" s="57" customFormat="1" ht="15" customHeight="1" x14ac:dyDescent="0.25">
      <c r="A30" s="161">
        <v>43771.992766203701</v>
      </c>
      <c r="B30" s="53">
        <v>43774</v>
      </c>
      <c r="C30" s="172">
        <v>46.1</v>
      </c>
      <c r="D30" s="159" t="s">
        <v>31</v>
      </c>
      <c r="E30" s="158" t="s">
        <v>28</v>
      </c>
    </row>
    <row r="31" spans="1:6" s="57" customFormat="1" ht="15" customHeight="1" x14ac:dyDescent="0.25">
      <c r="A31" s="161">
        <v>43771.825740740744</v>
      </c>
      <c r="B31" s="53">
        <v>43774</v>
      </c>
      <c r="C31" s="172">
        <v>96.1</v>
      </c>
      <c r="D31" s="159" t="s">
        <v>549</v>
      </c>
      <c r="E31" s="158" t="s">
        <v>28</v>
      </c>
    </row>
    <row r="32" spans="1:6" s="57" customFormat="1" ht="15" customHeight="1" x14ac:dyDescent="0.25">
      <c r="A32" s="161">
        <v>43771.697372685187</v>
      </c>
      <c r="B32" s="53">
        <v>43774</v>
      </c>
      <c r="C32" s="172">
        <v>485.5</v>
      </c>
      <c r="D32" s="159" t="s">
        <v>550</v>
      </c>
      <c r="E32" s="158" t="s">
        <v>28</v>
      </c>
    </row>
    <row r="33" spans="1:5" s="57" customFormat="1" ht="15" customHeight="1" x14ac:dyDescent="0.25">
      <c r="A33" s="161">
        <v>43771.608460648145</v>
      </c>
      <c r="B33" s="53">
        <v>43774</v>
      </c>
      <c r="C33" s="172">
        <v>194.2</v>
      </c>
      <c r="D33" s="159" t="s">
        <v>146</v>
      </c>
      <c r="E33" s="162" t="s">
        <v>62</v>
      </c>
    </row>
    <row r="34" spans="1:5" s="57" customFormat="1" ht="15" customHeight="1" x14ac:dyDescent="0.25">
      <c r="A34" s="161">
        <v>43771.549432870372</v>
      </c>
      <c r="B34" s="53">
        <v>43774</v>
      </c>
      <c r="C34" s="172">
        <v>194.2</v>
      </c>
      <c r="D34" s="159" t="s">
        <v>67</v>
      </c>
      <c r="E34" s="158" t="s">
        <v>28</v>
      </c>
    </row>
    <row r="35" spans="1:5" s="57" customFormat="1" ht="15" customHeight="1" x14ac:dyDescent="0.25">
      <c r="A35" s="161">
        <v>43771.495034722226</v>
      </c>
      <c r="B35" s="53">
        <v>43774</v>
      </c>
      <c r="C35" s="172">
        <v>194.2</v>
      </c>
      <c r="D35" s="159" t="s">
        <v>69</v>
      </c>
      <c r="E35" s="158" t="s">
        <v>28</v>
      </c>
    </row>
    <row r="36" spans="1:5" s="57" customFormat="1" ht="15" customHeight="1" x14ac:dyDescent="0.25">
      <c r="A36" s="161">
        <v>43771.450011574074</v>
      </c>
      <c r="B36" s="53">
        <v>43774</v>
      </c>
      <c r="C36" s="172">
        <v>96.1</v>
      </c>
      <c r="D36" s="159" t="s">
        <v>271</v>
      </c>
      <c r="E36" s="158" t="s">
        <v>28</v>
      </c>
    </row>
    <row r="37" spans="1:5" s="57" customFormat="1" ht="15" customHeight="1" x14ac:dyDescent="0.25">
      <c r="A37" s="161">
        <v>43771.334050925929</v>
      </c>
      <c r="B37" s="53">
        <v>43774</v>
      </c>
      <c r="C37" s="172">
        <v>485.5</v>
      </c>
      <c r="D37" s="159" t="s">
        <v>70</v>
      </c>
      <c r="E37" s="158" t="s">
        <v>28</v>
      </c>
    </row>
    <row r="38" spans="1:5" s="57" customFormat="1" ht="15" customHeight="1" x14ac:dyDescent="0.25">
      <c r="A38" s="161">
        <v>43771.311319444445</v>
      </c>
      <c r="B38" s="53">
        <v>43774</v>
      </c>
      <c r="C38" s="172">
        <v>194.2</v>
      </c>
      <c r="D38" s="159" t="s">
        <v>551</v>
      </c>
      <c r="E38" s="158" t="s">
        <v>28</v>
      </c>
    </row>
    <row r="39" spans="1:5" s="57" customFormat="1" ht="15" customHeight="1" x14ac:dyDescent="0.25">
      <c r="A39" s="161">
        <v>43772.964583333334</v>
      </c>
      <c r="B39" s="53">
        <v>43774</v>
      </c>
      <c r="C39" s="172">
        <v>485.5</v>
      </c>
      <c r="D39" s="159" t="s">
        <v>272</v>
      </c>
      <c r="E39" s="158" t="s">
        <v>28</v>
      </c>
    </row>
    <row r="40" spans="1:5" s="57" customFormat="1" ht="15" customHeight="1" x14ac:dyDescent="0.25">
      <c r="A40" s="161">
        <v>43772.961111111108</v>
      </c>
      <c r="B40" s="53">
        <v>43774</v>
      </c>
      <c r="C40" s="172">
        <v>46.1</v>
      </c>
      <c r="D40" s="159" t="s">
        <v>31</v>
      </c>
      <c r="E40" s="158" t="s">
        <v>28</v>
      </c>
    </row>
    <row r="41" spans="1:5" s="57" customFormat="1" ht="15" customHeight="1" x14ac:dyDescent="0.25">
      <c r="A41" s="161">
        <v>43772.93613425926</v>
      </c>
      <c r="B41" s="53">
        <v>43774</v>
      </c>
      <c r="C41" s="172">
        <v>971</v>
      </c>
      <c r="D41" s="159" t="s">
        <v>72</v>
      </c>
      <c r="E41" s="158" t="s">
        <v>28</v>
      </c>
    </row>
    <row r="42" spans="1:5" s="57" customFormat="1" ht="15" customHeight="1" x14ac:dyDescent="0.25">
      <c r="A42" s="161">
        <v>43772.934652777774</v>
      </c>
      <c r="B42" s="53">
        <v>43774</v>
      </c>
      <c r="C42" s="172">
        <v>108.1</v>
      </c>
      <c r="D42" s="159" t="s">
        <v>552</v>
      </c>
      <c r="E42" s="158" t="s">
        <v>28</v>
      </c>
    </row>
    <row r="43" spans="1:5" s="57" customFormat="1" ht="15" customHeight="1" x14ac:dyDescent="0.25">
      <c r="A43" s="161">
        <v>43772.915972222225</v>
      </c>
      <c r="B43" s="53">
        <v>43774</v>
      </c>
      <c r="C43" s="172">
        <v>485.5</v>
      </c>
      <c r="D43" s="159" t="s">
        <v>270</v>
      </c>
      <c r="E43" s="158" t="s">
        <v>28</v>
      </c>
    </row>
    <row r="44" spans="1:5" s="57" customFormat="1" ht="15" customHeight="1" x14ac:dyDescent="0.25">
      <c r="A44" s="161">
        <v>43772.862511574072</v>
      </c>
      <c r="B44" s="53">
        <v>43774</v>
      </c>
      <c r="C44" s="172">
        <v>194.2</v>
      </c>
      <c r="D44" s="159" t="s">
        <v>242</v>
      </c>
      <c r="E44" s="158" t="s">
        <v>28</v>
      </c>
    </row>
    <row r="45" spans="1:5" s="57" customFormat="1" ht="15" customHeight="1" x14ac:dyDescent="0.25">
      <c r="A45" s="161">
        <v>43772.855555555558</v>
      </c>
      <c r="B45" s="53">
        <v>43774</v>
      </c>
      <c r="C45" s="172">
        <v>291.3</v>
      </c>
      <c r="D45" s="159" t="s">
        <v>553</v>
      </c>
      <c r="E45" s="158" t="s">
        <v>28</v>
      </c>
    </row>
    <row r="46" spans="1:5" s="57" customFormat="1" ht="15" customHeight="1" x14ac:dyDescent="0.25">
      <c r="A46" s="161">
        <v>43772.840266203704</v>
      </c>
      <c r="B46" s="53">
        <v>43774</v>
      </c>
      <c r="C46" s="172">
        <v>46.1</v>
      </c>
      <c r="D46" s="159" t="s">
        <v>554</v>
      </c>
      <c r="E46" s="158" t="s">
        <v>28</v>
      </c>
    </row>
    <row r="47" spans="1:5" s="57" customFormat="1" ht="15" customHeight="1" x14ac:dyDescent="0.25">
      <c r="A47" s="161">
        <v>43772.830428240741</v>
      </c>
      <c r="B47" s="53">
        <v>43774</v>
      </c>
      <c r="C47" s="172">
        <v>485.5</v>
      </c>
      <c r="D47" s="159" t="s">
        <v>238</v>
      </c>
      <c r="E47" s="158" t="s">
        <v>28</v>
      </c>
    </row>
    <row r="48" spans="1:5" s="57" customFormat="1" ht="15" customHeight="1" x14ac:dyDescent="0.25">
      <c r="A48" s="161">
        <v>43772.710486111115</v>
      </c>
      <c r="B48" s="53">
        <v>43774</v>
      </c>
      <c r="C48" s="172">
        <v>971</v>
      </c>
      <c r="D48" s="159" t="s">
        <v>555</v>
      </c>
      <c r="E48" s="158" t="s">
        <v>28</v>
      </c>
    </row>
    <row r="49" spans="1:5" s="57" customFormat="1" ht="15" customHeight="1" x14ac:dyDescent="0.25">
      <c r="A49" s="161">
        <v>43772.631030092591</v>
      </c>
      <c r="B49" s="53">
        <v>43774</v>
      </c>
      <c r="C49" s="172">
        <v>485.5</v>
      </c>
      <c r="D49" s="159" t="s">
        <v>73</v>
      </c>
      <c r="E49" s="158" t="s">
        <v>28</v>
      </c>
    </row>
    <row r="50" spans="1:5" s="57" customFormat="1" ht="15" customHeight="1" x14ac:dyDescent="0.25">
      <c r="A50" s="161">
        <v>43772.556956018518</v>
      </c>
      <c r="B50" s="53">
        <v>43774</v>
      </c>
      <c r="C50" s="172">
        <v>145.65</v>
      </c>
      <c r="D50" s="159" t="s">
        <v>74</v>
      </c>
      <c r="E50" s="158" t="s">
        <v>62</v>
      </c>
    </row>
    <row r="51" spans="1:5" s="57" customFormat="1" ht="15" customHeight="1" x14ac:dyDescent="0.25">
      <c r="A51" s="161">
        <v>43772.446527777778</v>
      </c>
      <c r="B51" s="53">
        <v>43774</v>
      </c>
      <c r="C51" s="172">
        <v>971</v>
      </c>
      <c r="D51" s="159" t="s">
        <v>75</v>
      </c>
      <c r="E51" s="158" t="s">
        <v>28</v>
      </c>
    </row>
    <row r="52" spans="1:5" s="57" customFormat="1" ht="15" customHeight="1" x14ac:dyDescent="0.25">
      <c r="A52" s="161">
        <v>43772.423726851855</v>
      </c>
      <c r="B52" s="53">
        <v>43774</v>
      </c>
      <c r="C52" s="172">
        <v>194.2</v>
      </c>
      <c r="D52" s="159" t="s">
        <v>556</v>
      </c>
      <c r="E52" s="158" t="s">
        <v>28</v>
      </c>
    </row>
    <row r="53" spans="1:5" s="57" customFormat="1" ht="15" customHeight="1" x14ac:dyDescent="0.25">
      <c r="A53" s="161">
        <v>43772.408333333333</v>
      </c>
      <c r="B53" s="53">
        <v>43774</v>
      </c>
      <c r="C53" s="172">
        <v>971</v>
      </c>
      <c r="D53" s="159" t="s">
        <v>76</v>
      </c>
      <c r="E53" s="158" t="s">
        <v>28</v>
      </c>
    </row>
    <row r="54" spans="1:5" s="57" customFormat="1" ht="15" customHeight="1" x14ac:dyDescent="0.25">
      <c r="A54" s="161">
        <v>43772.368773148148</v>
      </c>
      <c r="B54" s="53">
        <v>43774</v>
      </c>
      <c r="C54" s="172">
        <v>480.5</v>
      </c>
      <c r="D54" s="159" t="s">
        <v>77</v>
      </c>
      <c r="E54" s="158" t="s">
        <v>28</v>
      </c>
    </row>
    <row r="55" spans="1:5" s="57" customFormat="1" ht="15" customHeight="1" x14ac:dyDescent="0.25">
      <c r="A55" s="161">
        <v>43772.368067129632</v>
      </c>
      <c r="B55" s="53">
        <v>43774</v>
      </c>
      <c r="C55" s="172">
        <v>4855</v>
      </c>
      <c r="D55" s="159" t="s">
        <v>78</v>
      </c>
      <c r="E55" s="158" t="s">
        <v>28</v>
      </c>
    </row>
    <row r="56" spans="1:5" s="57" customFormat="1" ht="15" customHeight="1" x14ac:dyDescent="0.25">
      <c r="A56" s="161">
        <v>43773.942881944444</v>
      </c>
      <c r="B56" s="53">
        <v>43774</v>
      </c>
      <c r="C56" s="172">
        <v>480.5</v>
      </c>
      <c r="D56" s="159" t="s">
        <v>79</v>
      </c>
      <c r="E56" s="158" t="s">
        <v>28</v>
      </c>
    </row>
    <row r="57" spans="1:5" s="57" customFormat="1" ht="15" customHeight="1" x14ac:dyDescent="0.25">
      <c r="A57" s="161">
        <v>43773.915277777778</v>
      </c>
      <c r="B57" s="53">
        <v>43774</v>
      </c>
      <c r="C57" s="172">
        <v>485.5</v>
      </c>
      <c r="D57" s="159" t="s">
        <v>80</v>
      </c>
      <c r="E57" s="158" t="s">
        <v>56</v>
      </c>
    </row>
    <row r="58" spans="1:5" s="57" customFormat="1" ht="15" customHeight="1" x14ac:dyDescent="0.25">
      <c r="A58" s="161">
        <v>43773.675706018519</v>
      </c>
      <c r="B58" s="53">
        <v>43774</v>
      </c>
      <c r="C58" s="172">
        <v>46.1</v>
      </c>
      <c r="D58" s="159" t="s">
        <v>31</v>
      </c>
      <c r="E58" s="158" t="s">
        <v>28</v>
      </c>
    </row>
    <row r="59" spans="1:5" s="57" customFormat="1" ht="15" customHeight="1" x14ac:dyDescent="0.25">
      <c r="A59" s="161">
        <v>43773.659039351849</v>
      </c>
      <c r="B59" s="53">
        <v>43774</v>
      </c>
      <c r="C59" s="172">
        <v>485.5</v>
      </c>
      <c r="D59" s="159" t="s">
        <v>81</v>
      </c>
      <c r="E59" s="158" t="s">
        <v>28</v>
      </c>
    </row>
    <row r="60" spans="1:5" s="57" customFormat="1" ht="15" customHeight="1" x14ac:dyDescent="0.25">
      <c r="A60" s="161">
        <v>43773.657650462963</v>
      </c>
      <c r="B60" s="53">
        <v>43774</v>
      </c>
      <c r="C60" s="172">
        <v>485.5</v>
      </c>
      <c r="D60" s="159" t="s">
        <v>273</v>
      </c>
      <c r="E60" s="158" t="s">
        <v>56</v>
      </c>
    </row>
    <row r="61" spans="1:5" s="57" customFormat="1" ht="15" customHeight="1" x14ac:dyDescent="0.25">
      <c r="A61" s="161">
        <v>43773.640763888892</v>
      </c>
      <c r="B61" s="53">
        <v>43774</v>
      </c>
      <c r="C61" s="172">
        <v>291.3</v>
      </c>
      <c r="D61" s="159" t="s">
        <v>82</v>
      </c>
      <c r="E61" s="158" t="s">
        <v>56</v>
      </c>
    </row>
    <row r="62" spans="1:5" ht="15" customHeight="1" x14ac:dyDescent="0.25">
      <c r="A62" s="161">
        <v>43773.586817129632</v>
      </c>
      <c r="B62" s="53">
        <v>43774</v>
      </c>
      <c r="C62" s="172">
        <v>485.5</v>
      </c>
      <c r="D62" s="160" t="s">
        <v>316</v>
      </c>
      <c r="E62" s="158" t="s">
        <v>28</v>
      </c>
    </row>
    <row r="63" spans="1:5" ht="15" customHeight="1" x14ac:dyDescent="0.25">
      <c r="A63" s="161">
        <v>43773.572928240741</v>
      </c>
      <c r="B63" s="53">
        <v>43774</v>
      </c>
      <c r="C63" s="172">
        <v>971</v>
      </c>
      <c r="D63" s="159" t="s">
        <v>274</v>
      </c>
      <c r="E63" s="158" t="s">
        <v>28</v>
      </c>
    </row>
    <row r="64" spans="1:5" ht="15" customHeight="1" x14ac:dyDescent="0.25">
      <c r="A64" s="161">
        <v>43773.568067129629</v>
      </c>
      <c r="B64" s="54">
        <v>43774</v>
      </c>
      <c r="C64" s="172">
        <v>194.2</v>
      </c>
      <c r="D64" s="159" t="s">
        <v>275</v>
      </c>
      <c r="E64" s="158" t="s">
        <v>56</v>
      </c>
    </row>
    <row r="65" spans="1:5" ht="15" customHeight="1" x14ac:dyDescent="0.25">
      <c r="A65" s="161">
        <v>43773.477789351855</v>
      </c>
      <c r="B65" s="54">
        <v>43774</v>
      </c>
      <c r="C65" s="172">
        <v>194.2</v>
      </c>
      <c r="D65" s="160" t="s">
        <v>276</v>
      </c>
      <c r="E65" s="158" t="s">
        <v>28</v>
      </c>
    </row>
    <row r="66" spans="1:5" ht="15" customHeight="1" x14ac:dyDescent="0.25">
      <c r="A66" s="161">
        <v>43773.460428240738</v>
      </c>
      <c r="B66" s="54">
        <v>43774</v>
      </c>
      <c r="C66" s="172">
        <v>485.5</v>
      </c>
      <c r="D66" s="159" t="s">
        <v>277</v>
      </c>
      <c r="E66" s="158" t="s">
        <v>28</v>
      </c>
    </row>
    <row r="67" spans="1:5" ht="15" customHeight="1" x14ac:dyDescent="0.25">
      <c r="A67" s="161">
        <v>43773.456956018519</v>
      </c>
      <c r="B67" s="54">
        <v>43774</v>
      </c>
      <c r="C67" s="172">
        <v>971</v>
      </c>
      <c r="D67" s="160" t="s">
        <v>316</v>
      </c>
      <c r="E67" s="158" t="s">
        <v>28</v>
      </c>
    </row>
    <row r="68" spans="1:5" ht="15" customHeight="1" x14ac:dyDescent="0.25">
      <c r="A68" s="161">
        <v>43773.440740740742</v>
      </c>
      <c r="B68" s="54">
        <v>43774</v>
      </c>
      <c r="C68" s="180">
        <v>96.1</v>
      </c>
      <c r="D68" s="159" t="s">
        <v>279</v>
      </c>
      <c r="E68" s="158" t="s">
        <v>28</v>
      </c>
    </row>
    <row r="69" spans="1:5" ht="15" customHeight="1" x14ac:dyDescent="0.25">
      <c r="A69" s="161">
        <v>43773.435428240744</v>
      </c>
      <c r="B69" s="54">
        <v>43774</v>
      </c>
      <c r="C69" s="172">
        <v>485.5</v>
      </c>
      <c r="D69" s="159" t="s">
        <v>280</v>
      </c>
      <c r="E69" s="158" t="s">
        <v>28</v>
      </c>
    </row>
    <row r="70" spans="1:5" ht="15" customHeight="1" x14ac:dyDescent="0.25">
      <c r="A70" s="161">
        <v>43773.425706018519</v>
      </c>
      <c r="B70" s="54">
        <v>43774</v>
      </c>
      <c r="C70" s="172">
        <v>971</v>
      </c>
      <c r="D70" s="160" t="s">
        <v>83</v>
      </c>
      <c r="E70" s="158" t="s">
        <v>28</v>
      </c>
    </row>
    <row r="71" spans="1:5" ht="15" customHeight="1" x14ac:dyDescent="0.25">
      <c r="A71" s="161">
        <v>43773.406261574077</v>
      </c>
      <c r="B71" s="54">
        <v>43774</v>
      </c>
      <c r="C71" s="172">
        <v>679.7</v>
      </c>
      <c r="D71" s="159" t="s">
        <v>84</v>
      </c>
      <c r="E71" s="158" t="s">
        <v>28</v>
      </c>
    </row>
    <row r="72" spans="1:5" ht="15" customHeight="1" x14ac:dyDescent="0.25">
      <c r="A72" s="161">
        <v>43773.402094907404</v>
      </c>
      <c r="B72" s="54">
        <v>43774</v>
      </c>
      <c r="C72" s="172">
        <v>194.2</v>
      </c>
      <c r="D72" s="159" t="s">
        <v>243</v>
      </c>
      <c r="E72" s="158" t="s">
        <v>56</v>
      </c>
    </row>
    <row r="73" spans="1:5" ht="15" customHeight="1" x14ac:dyDescent="0.25">
      <c r="A73" s="161">
        <v>43773.393761574072</v>
      </c>
      <c r="B73" s="54">
        <v>43774</v>
      </c>
      <c r="C73" s="172">
        <v>46.1</v>
      </c>
      <c r="D73" s="159" t="s">
        <v>68</v>
      </c>
      <c r="E73" s="158" t="s">
        <v>62</v>
      </c>
    </row>
    <row r="74" spans="1:5" ht="15" customHeight="1" x14ac:dyDescent="0.25">
      <c r="A74" s="161">
        <v>43773.392372685186</v>
      </c>
      <c r="B74" s="54">
        <v>43774</v>
      </c>
      <c r="C74" s="172">
        <v>485.5</v>
      </c>
      <c r="D74" s="159" t="s">
        <v>557</v>
      </c>
      <c r="E74" s="158" t="s">
        <v>28</v>
      </c>
    </row>
    <row r="75" spans="1:5" ht="15" customHeight="1" x14ac:dyDescent="0.25">
      <c r="A75" s="161">
        <v>43773.389594907407</v>
      </c>
      <c r="B75" s="54">
        <v>43774</v>
      </c>
      <c r="C75" s="172">
        <v>194.2</v>
      </c>
      <c r="D75" s="159" t="s">
        <v>86</v>
      </c>
      <c r="E75" s="158" t="s">
        <v>28</v>
      </c>
    </row>
    <row r="76" spans="1:5" ht="15" customHeight="1" x14ac:dyDescent="0.25">
      <c r="A76" s="161">
        <v>43773.388206018521</v>
      </c>
      <c r="B76" s="54">
        <v>43774</v>
      </c>
      <c r="C76" s="172">
        <v>485.5</v>
      </c>
      <c r="D76" s="159" t="s">
        <v>87</v>
      </c>
      <c r="E76" s="158" t="s">
        <v>28</v>
      </c>
    </row>
    <row r="77" spans="1:5" ht="15" customHeight="1" x14ac:dyDescent="0.25">
      <c r="A77" s="161">
        <v>43773.385625000003</v>
      </c>
      <c r="B77" s="54">
        <v>43774</v>
      </c>
      <c r="C77" s="172">
        <v>291.3</v>
      </c>
      <c r="D77" s="160" t="s">
        <v>316</v>
      </c>
      <c r="E77" s="158" t="s">
        <v>28</v>
      </c>
    </row>
    <row r="78" spans="1:5" ht="15" customHeight="1" x14ac:dyDescent="0.25">
      <c r="A78" s="161">
        <v>43773.384722222225</v>
      </c>
      <c r="B78" s="54">
        <v>43774</v>
      </c>
      <c r="C78" s="172">
        <v>46.1</v>
      </c>
      <c r="D78" s="159" t="s">
        <v>88</v>
      </c>
      <c r="E78" s="158" t="s">
        <v>28</v>
      </c>
    </row>
    <row r="79" spans="1:5" ht="15" customHeight="1" x14ac:dyDescent="0.25">
      <c r="A79" s="161">
        <v>43773.167372685188</v>
      </c>
      <c r="B79" s="54">
        <v>43774</v>
      </c>
      <c r="C79" s="172">
        <v>96.1</v>
      </c>
      <c r="D79" s="159" t="s">
        <v>558</v>
      </c>
      <c r="E79" s="158" t="s">
        <v>28</v>
      </c>
    </row>
    <row r="80" spans="1:5" ht="15" customHeight="1" x14ac:dyDescent="0.25">
      <c r="A80" s="161">
        <v>43774.994155092594</v>
      </c>
      <c r="B80" s="54">
        <v>43775</v>
      </c>
      <c r="C80" s="172">
        <v>485.5</v>
      </c>
      <c r="D80" s="159" t="s">
        <v>283</v>
      </c>
      <c r="E80" s="158" t="s">
        <v>28</v>
      </c>
    </row>
    <row r="81" spans="1:6" ht="15" customHeight="1" x14ac:dyDescent="0.25">
      <c r="A81" s="161">
        <v>43774.906273148146</v>
      </c>
      <c r="B81" s="54">
        <v>43775</v>
      </c>
      <c r="C81" s="172">
        <v>46.1</v>
      </c>
      <c r="D81" s="159" t="s">
        <v>31</v>
      </c>
      <c r="E81" s="158" t="s">
        <v>28</v>
      </c>
    </row>
    <row r="82" spans="1:6" ht="15" customHeight="1" x14ac:dyDescent="0.25">
      <c r="A82" s="161">
        <v>43774.846030092594</v>
      </c>
      <c r="B82" s="54">
        <v>43775</v>
      </c>
      <c r="C82" s="172">
        <v>485.5</v>
      </c>
      <c r="D82" s="159" t="s">
        <v>244</v>
      </c>
      <c r="E82" s="158" t="s">
        <v>28</v>
      </c>
    </row>
    <row r="83" spans="1:6" ht="15" customHeight="1" x14ac:dyDescent="0.25">
      <c r="A83" s="161">
        <v>43774.837523148148</v>
      </c>
      <c r="B83" s="54">
        <v>43775</v>
      </c>
      <c r="C83" s="172">
        <v>96.1</v>
      </c>
      <c r="D83" s="159" t="s">
        <v>278</v>
      </c>
      <c r="E83" s="158" t="s">
        <v>28</v>
      </c>
      <c r="F83" s="82"/>
    </row>
    <row r="84" spans="1:6" ht="15" customHeight="1" x14ac:dyDescent="0.25">
      <c r="A84" s="161">
        <v>43774.831273148149</v>
      </c>
      <c r="B84" s="54">
        <v>43775</v>
      </c>
      <c r="C84" s="172">
        <v>1456.5</v>
      </c>
      <c r="D84" s="159" t="s">
        <v>90</v>
      </c>
      <c r="E84" s="158" t="s">
        <v>28</v>
      </c>
      <c r="F84" s="82"/>
    </row>
    <row r="85" spans="1:6" ht="15" customHeight="1" x14ac:dyDescent="0.25">
      <c r="A85" s="161">
        <v>43774.812523148146</v>
      </c>
      <c r="B85" s="54">
        <v>43775</v>
      </c>
      <c r="C85" s="172">
        <v>485.5</v>
      </c>
      <c r="D85" s="159" t="s">
        <v>91</v>
      </c>
      <c r="E85" s="158" t="s">
        <v>28</v>
      </c>
      <c r="F85" s="82"/>
    </row>
    <row r="86" spans="1:6" ht="15" customHeight="1" x14ac:dyDescent="0.25">
      <c r="A86" s="161">
        <v>43774.749340277776</v>
      </c>
      <c r="B86" s="54">
        <v>43775</v>
      </c>
      <c r="C86" s="172">
        <v>971</v>
      </c>
      <c r="D86" s="159" t="s">
        <v>92</v>
      </c>
      <c r="E86" s="158" t="s">
        <v>62</v>
      </c>
      <c r="F86" s="82"/>
    </row>
    <row r="87" spans="1:6" ht="15" customHeight="1" x14ac:dyDescent="0.25">
      <c r="A87" s="161">
        <v>43774.692812499998</v>
      </c>
      <c r="B87" s="54">
        <v>43775</v>
      </c>
      <c r="C87" s="172">
        <v>194.2</v>
      </c>
      <c r="D87" s="159" t="s">
        <v>93</v>
      </c>
      <c r="E87" s="158" t="s">
        <v>28</v>
      </c>
      <c r="F87" s="82"/>
    </row>
    <row r="88" spans="1:6" ht="15" customHeight="1" x14ac:dyDescent="0.25">
      <c r="A88" s="161">
        <v>43774.662523148145</v>
      </c>
      <c r="B88" s="54">
        <v>43775</v>
      </c>
      <c r="C88" s="172">
        <v>485.5</v>
      </c>
      <c r="D88" s="159" t="s">
        <v>292</v>
      </c>
      <c r="E88" s="158" t="s">
        <v>28</v>
      </c>
      <c r="F88" s="82"/>
    </row>
    <row r="89" spans="1:6" ht="15" customHeight="1" x14ac:dyDescent="0.25">
      <c r="A89" s="161">
        <v>43774.662523148145</v>
      </c>
      <c r="B89" s="54">
        <v>43775</v>
      </c>
      <c r="C89" s="172">
        <v>288.3</v>
      </c>
      <c r="D89" s="159" t="s">
        <v>246</v>
      </c>
      <c r="E89" s="158" t="s">
        <v>28</v>
      </c>
      <c r="F89" s="82"/>
    </row>
    <row r="90" spans="1:6" ht="15" customHeight="1" x14ac:dyDescent="0.25">
      <c r="A90" s="161">
        <v>43774.634050925924</v>
      </c>
      <c r="B90" s="54">
        <v>43775</v>
      </c>
      <c r="C90" s="172">
        <v>96.1</v>
      </c>
      <c r="D90" s="159" t="s">
        <v>247</v>
      </c>
      <c r="E90" s="158" t="s">
        <v>28</v>
      </c>
      <c r="F90" s="82"/>
    </row>
    <row r="91" spans="1:6" ht="15" customHeight="1" x14ac:dyDescent="0.25">
      <c r="A91" s="161">
        <v>43774.541689814818</v>
      </c>
      <c r="B91" s="54">
        <v>43775</v>
      </c>
      <c r="C91" s="172">
        <v>145.65</v>
      </c>
      <c r="D91" s="159" t="s">
        <v>284</v>
      </c>
      <c r="E91" s="158" t="s">
        <v>28</v>
      </c>
      <c r="F91" s="82"/>
    </row>
    <row r="92" spans="1:6" ht="15" customHeight="1" x14ac:dyDescent="0.25">
      <c r="A92" s="161">
        <v>43774.52071759259</v>
      </c>
      <c r="B92" s="54">
        <v>43775</v>
      </c>
      <c r="C92" s="172">
        <v>485.5</v>
      </c>
      <c r="D92" s="159" t="s">
        <v>101</v>
      </c>
      <c r="E92" s="158" t="s">
        <v>28</v>
      </c>
      <c r="F92" s="82"/>
    </row>
    <row r="93" spans="1:6" ht="15" customHeight="1" x14ac:dyDescent="0.25">
      <c r="A93" s="161">
        <v>43774.447928240741</v>
      </c>
      <c r="B93" s="54">
        <v>43775</v>
      </c>
      <c r="C93" s="172">
        <v>46.1</v>
      </c>
      <c r="D93" s="159" t="s">
        <v>554</v>
      </c>
      <c r="E93" s="158" t="s">
        <v>28</v>
      </c>
      <c r="F93" s="82"/>
    </row>
    <row r="94" spans="1:6" ht="15" customHeight="1" x14ac:dyDescent="0.25">
      <c r="A94" s="161">
        <v>43774.440578703703</v>
      </c>
      <c r="B94" s="54">
        <v>43775</v>
      </c>
      <c r="C94" s="172">
        <v>485.5</v>
      </c>
      <c r="D94" s="159" t="s">
        <v>94</v>
      </c>
      <c r="E94" s="158" t="s">
        <v>28</v>
      </c>
      <c r="F94" s="82"/>
    </row>
    <row r="95" spans="1:6" ht="15" customHeight="1" x14ac:dyDescent="0.25">
      <c r="A95" s="161">
        <v>43774.424328703702</v>
      </c>
      <c r="B95" s="54">
        <v>43775</v>
      </c>
      <c r="C95" s="172">
        <v>96.1</v>
      </c>
      <c r="D95" s="159" t="s">
        <v>559</v>
      </c>
      <c r="E95" s="158" t="s">
        <v>62</v>
      </c>
      <c r="F95" s="82"/>
    </row>
    <row r="96" spans="1:6" ht="15" customHeight="1" x14ac:dyDescent="0.25">
      <c r="A96" s="161">
        <v>43775.925023148149</v>
      </c>
      <c r="B96" s="54">
        <v>43776</v>
      </c>
      <c r="C96" s="172">
        <v>46.1</v>
      </c>
      <c r="D96" s="159" t="s">
        <v>31</v>
      </c>
      <c r="E96" s="158" t="s">
        <v>56</v>
      </c>
      <c r="F96" s="82"/>
    </row>
    <row r="97" spans="1:6" ht="15" customHeight="1" x14ac:dyDescent="0.25">
      <c r="A97" s="161">
        <v>43775.922974537039</v>
      </c>
      <c r="B97" s="54">
        <v>43776</v>
      </c>
      <c r="C97" s="172">
        <v>291.3</v>
      </c>
      <c r="D97" s="159" t="s">
        <v>96</v>
      </c>
      <c r="E97" s="158" t="s">
        <v>62</v>
      </c>
      <c r="F97" s="82"/>
    </row>
    <row r="98" spans="1:6" ht="15" customHeight="1" x14ac:dyDescent="0.25">
      <c r="A98" s="161">
        <v>43775.870856481481</v>
      </c>
      <c r="B98" s="54">
        <v>43776</v>
      </c>
      <c r="C98" s="172">
        <v>971</v>
      </c>
      <c r="D98" s="159" t="s">
        <v>97</v>
      </c>
      <c r="E98" s="158" t="s">
        <v>28</v>
      </c>
      <c r="F98" s="82"/>
    </row>
    <row r="99" spans="1:6" ht="15" customHeight="1" x14ac:dyDescent="0.25">
      <c r="A99" s="161">
        <v>43775.794479166667</v>
      </c>
      <c r="B99" s="54">
        <v>43776</v>
      </c>
      <c r="C99" s="172">
        <v>971</v>
      </c>
      <c r="D99" s="159" t="s">
        <v>98</v>
      </c>
      <c r="E99" s="158" t="s">
        <v>28</v>
      </c>
      <c r="F99" s="82"/>
    </row>
    <row r="100" spans="1:6" ht="15" customHeight="1" x14ac:dyDescent="0.25">
      <c r="A100" s="161">
        <v>43775.778645833336</v>
      </c>
      <c r="B100" s="54">
        <v>43776</v>
      </c>
      <c r="C100" s="172">
        <v>291.3</v>
      </c>
      <c r="D100" s="159" t="s">
        <v>99</v>
      </c>
      <c r="E100" s="158" t="s">
        <v>28</v>
      </c>
      <c r="F100" s="82"/>
    </row>
    <row r="101" spans="1:6" ht="15" customHeight="1" x14ac:dyDescent="0.25">
      <c r="A101" s="161">
        <v>43775.698657407411</v>
      </c>
      <c r="B101" s="54">
        <v>43776</v>
      </c>
      <c r="C101" s="172">
        <v>194.2</v>
      </c>
      <c r="D101" s="160" t="s">
        <v>560</v>
      </c>
      <c r="E101" s="158" t="s">
        <v>62</v>
      </c>
      <c r="F101" s="82"/>
    </row>
    <row r="102" spans="1:6" ht="15" customHeight="1" x14ac:dyDescent="0.25">
      <c r="A102" s="161">
        <v>43775.66846064815</v>
      </c>
      <c r="B102" s="54">
        <v>43776</v>
      </c>
      <c r="C102" s="172">
        <v>485.5</v>
      </c>
      <c r="D102" s="159" t="s">
        <v>85</v>
      </c>
      <c r="E102" s="158" t="s">
        <v>28</v>
      </c>
      <c r="F102" s="82"/>
    </row>
    <row r="103" spans="1:6" ht="15" customHeight="1" x14ac:dyDescent="0.25">
      <c r="A103" s="161">
        <v>43775.566724537035</v>
      </c>
      <c r="B103" s="54">
        <v>43776</v>
      </c>
      <c r="C103" s="172">
        <v>291.3</v>
      </c>
      <c r="D103" s="159" t="s">
        <v>100</v>
      </c>
      <c r="E103" s="158" t="s">
        <v>28</v>
      </c>
      <c r="F103" s="82"/>
    </row>
    <row r="104" spans="1:6" ht="15" customHeight="1" x14ac:dyDescent="0.25">
      <c r="A104" s="161">
        <v>43775.541018518517</v>
      </c>
      <c r="B104" s="54">
        <v>43776</v>
      </c>
      <c r="C104" s="172">
        <v>485.5</v>
      </c>
      <c r="D104" s="159" t="s">
        <v>281</v>
      </c>
      <c r="E104" s="158" t="s">
        <v>56</v>
      </c>
      <c r="F104" s="79"/>
    </row>
    <row r="105" spans="1:6" ht="15" customHeight="1" x14ac:dyDescent="0.25">
      <c r="A105" s="161">
        <v>43775.540810185186</v>
      </c>
      <c r="B105" s="54">
        <v>43776</v>
      </c>
      <c r="C105" s="172">
        <v>46.1</v>
      </c>
      <c r="D105" s="159" t="s">
        <v>561</v>
      </c>
      <c r="E105" s="158" t="s">
        <v>28</v>
      </c>
      <c r="F105" s="79"/>
    </row>
    <row r="106" spans="1:6" ht="15" customHeight="1" x14ac:dyDescent="0.25">
      <c r="A106" s="161">
        <v>43775.534803240742</v>
      </c>
      <c r="B106" s="54">
        <v>43776</v>
      </c>
      <c r="C106" s="172">
        <v>194.2</v>
      </c>
      <c r="D106" s="159" t="s">
        <v>102</v>
      </c>
      <c r="E106" s="158" t="s">
        <v>62</v>
      </c>
      <c r="F106" s="79"/>
    </row>
    <row r="107" spans="1:6" ht="15" customHeight="1" x14ac:dyDescent="0.25">
      <c r="A107" s="161">
        <v>43775.489629629628</v>
      </c>
      <c r="B107" s="54">
        <v>43776</v>
      </c>
      <c r="C107" s="172">
        <v>1165.2</v>
      </c>
      <c r="D107" s="159" t="s">
        <v>562</v>
      </c>
      <c r="E107" s="158" t="s">
        <v>28</v>
      </c>
      <c r="F107" s="79"/>
    </row>
    <row r="108" spans="1:6" ht="15" customHeight="1" x14ac:dyDescent="0.25">
      <c r="A108" s="161">
        <v>43775.488240740742</v>
      </c>
      <c r="B108" s="54">
        <v>43776</v>
      </c>
      <c r="C108" s="172">
        <v>485.5</v>
      </c>
      <c r="D108" s="159" t="s">
        <v>103</v>
      </c>
      <c r="E108" s="158" t="s">
        <v>28</v>
      </c>
      <c r="F108" s="79"/>
    </row>
    <row r="109" spans="1:6" ht="15" customHeight="1" x14ac:dyDescent="0.25">
      <c r="A109" s="161">
        <v>43775.470856481479</v>
      </c>
      <c r="B109" s="54">
        <v>43776</v>
      </c>
      <c r="C109" s="172">
        <v>485.5</v>
      </c>
      <c r="D109" s="159" t="s">
        <v>104</v>
      </c>
      <c r="E109" s="158" t="s">
        <v>28</v>
      </c>
      <c r="F109" s="79"/>
    </row>
    <row r="110" spans="1:6" ht="15" customHeight="1" x14ac:dyDescent="0.25">
      <c r="A110" s="161">
        <v>43775.4375462963</v>
      </c>
      <c r="B110" s="54">
        <v>43776</v>
      </c>
      <c r="C110" s="172">
        <v>971</v>
      </c>
      <c r="D110" s="159" t="s">
        <v>105</v>
      </c>
      <c r="E110" s="158" t="s">
        <v>28</v>
      </c>
      <c r="F110" s="79"/>
    </row>
    <row r="111" spans="1:6" ht="15" customHeight="1" x14ac:dyDescent="0.25">
      <c r="A111" s="161">
        <v>43775.31490740741</v>
      </c>
      <c r="B111" s="54">
        <v>43776</v>
      </c>
      <c r="C111" s="172">
        <v>291.3</v>
      </c>
      <c r="D111" s="159" t="s">
        <v>106</v>
      </c>
      <c r="E111" s="158" t="s">
        <v>28</v>
      </c>
      <c r="F111" s="79"/>
    </row>
    <row r="112" spans="1:6" ht="15" customHeight="1" x14ac:dyDescent="0.25">
      <c r="A112" s="161">
        <v>43776.93545138889</v>
      </c>
      <c r="B112" s="54">
        <v>43777</v>
      </c>
      <c r="C112" s="172">
        <v>485.5</v>
      </c>
      <c r="D112" s="159" t="s">
        <v>107</v>
      </c>
      <c r="E112" s="158" t="s">
        <v>28</v>
      </c>
      <c r="F112" s="79"/>
    </row>
    <row r="113" spans="1:6" ht="15" customHeight="1" x14ac:dyDescent="0.25">
      <c r="A113" s="161">
        <v>43776.926203703704</v>
      </c>
      <c r="B113" s="54">
        <v>43777</v>
      </c>
      <c r="C113" s="172">
        <v>46.1</v>
      </c>
      <c r="D113" s="159" t="s">
        <v>31</v>
      </c>
      <c r="E113" s="158" t="s">
        <v>28</v>
      </c>
      <c r="F113" s="79"/>
    </row>
    <row r="114" spans="1:6" ht="15" customHeight="1" x14ac:dyDescent="0.25">
      <c r="A114" s="161">
        <v>43776.918124999997</v>
      </c>
      <c r="B114" s="54">
        <v>43777</v>
      </c>
      <c r="C114" s="172">
        <v>485.5</v>
      </c>
      <c r="D114" s="159" t="s">
        <v>245</v>
      </c>
      <c r="E114" s="158" t="s">
        <v>28</v>
      </c>
      <c r="F114" s="79"/>
    </row>
    <row r="115" spans="1:6" ht="15" customHeight="1" x14ac:dyDescent="0.25">
      <c r="A115" s="161">
        <v>43776.84171296296</v>
      </c>
      <c r="B115" s="54">
        <v>43777</v>
      </c>
      <c r="C115" s="172">
        <v>485.5</v>
      </c>
      <c r="D115" s="159" t="s">
        <v>179</v>
      </c>
      <c r="E115" s="158" t="s">
        <v>28</v>
      </c>
      <c r="F115" s="79"/>
    </row>
    <row r="116" spans="1:6" ht="15" customHeight="1" x14ac:dyDescent="0.25">
      <c r="A116" s="161">
        <v>43776.766053240739</v>
      </c>
      <c r="B116" s="54">
        <v>43777</v>
      </c>
      <c r="C116" s="172">
        <v>96.1</v>
      </c>
      <c r="D116" s="159" t="s">
        <v>563</v>
      </c>
      <c r="E116" s="158" t="s">
        <v>28</v>
      </c>
    </row>
    <row r="117" spans="1:6" ht="15" customHeight="1" x14ac:dyDescent="0.25">
      <c r="A117" s="161">
        <v>43776.745983796296</v>
      </c>
      <c r="B117" s="54">
        <v>43777</v>
      </c>
      <c r="C117" s="172">
        <v>485.5</v>
      </c>
      <c r="D117" s="159" t="s">
        <v>286</v>
      </c>
      <c r="E117" s="158" t="s">
        <v>28</v>
      </c>
    </row>
    <row r="118" spans="1:6" ht="15" customHeight="1" x14ac:dyDescent="0.25">
      <c r="A118" s="161">
        <v>43776.597291666665</v>
      </c>
      <c r="B118" s="54">
        <v>43777</v>
      </c>
      <c r="C118" s="172">
        <v>485.5</v>
      </c>
      <c r="D118" s="160" t="s">
        <v>248</v>
      </c>
      <c r="E118" s="158" t="s">
        <v>28</v>
      </c>
    </row>
    <row r="119" spans="1:6" ht="15" customHeight="1" x14ac:dyDescent="0.25">
      <c r="A119" s="161">
        <v>43776.559108796297</v>
      </c>
      <c r="B119" s="54">
        <v>43777</v>
      </c>
      <c r="C119" s="172">
        <v>96.1</v>
      </c>
      <c r="D119" s="159" t="s">
        <v>564</v>
      </c>
      <c r="E119" s="158" t="s">
        <v>28</v>
      </c>
    </row>
    <row r="120" spans="1:6" ht="15" customHeight="1" x14ac:dyDescent="0.25">
      <c r="A120" s="161">
        <v>43776.490439814814</v>
      </c>
      <c r="B120" s="54">
        <v>43777</v>
      </c>
      <c r="C120" s="172">
        <v>2913</v>
      </c>
      <c r="D120" s="159" t="s">
        <v>108</v>
      </c>
      <c r="E120" s="158" t="s">
        <v>28</v>
      </c>
    </row>
    <row r="121" spans="1:6" ht="15" customHeight="1" x14ac:dyDescent="0.25">
      <c r="A121" s="161">
        <v>43776.486192129632</v>
      </c>
      <c r="B121" s="54">
        <v>43777</v>
      </c>
      <c r="C121" s="172">
        <v>1942</v>
      </c>
      <c r="D121" s="159" t="s">
        <v>109</v>
      </c>
      <c r="E121" s="158" t="s">
        <v>28</v>
      </c>
    </row>
    <row r="122" spans="1:6" ht="15" customHeight="1" x14ac:dyDescent="0.25">
      <c r="A122" s="161">
        <v>43776.477164351854</v>
      </c>
      <c r="B122" s="54">
        <v>43777</v>
      </c>
      <c r="C122" s="172">
        <v>485.5</v>
      </c>
      <c r="D122" s="159" t="s">
        <v>565</v>
      </c>
      <c r="E122" s="158" t="s">
        <v>28</v>
      </c>
    </row>
    <row r="123" spans="1:6" ht="15" customHeight="1" x14ac:dyDescent="0.25">
      <c r="A123" s="161">
        <v>43776.41</v>
      </c>
      <c r="B123" s="54">
        <v>43777</v>
      </c>
      <c r="C123" s="172">
        <v>485.5</v>
      </c>
      <c r="D123" s="159" t="s">
        <v>288</v>
      </c>
      <c r="E123" s="158" t="s">
        <v>62</v>
      </c>
    </row>
    <row r="124" spans="1:6" ht="15" customHeight="1" x14ac:dyDescent="0.25">
      <c r="A124" s="161">
        <v>43776.378877314812</v>
      </c>
      <c r="B124" s="54">
        <v>43777</v>
      </c>
      <c r="C124" s="172">
        <v>1456.5</v>
      </c>
      <c r="D124" s="159" t="s">
        <v>289</v>
      </c>
      <c r="E124" s="158" t="s">
        <v>28</v>
      </c>
    </row>
    <row r="125" spans="1:6" ht="15" customHeight="1" x14ac:dyDescent="0.25">
      <c r="A125" s="161">
        <v>43776.358020833337</v>
      </c>
      <c r="B125" s="54">
        <v>43777</v>
      </c>
      <c r="C125" s="172">
        <v>96.1</v>
      </c>
      <c r="D125" s="159" t="s">
        <v>566</v>
      </c>
      <c r="E125" s="158" t="s">
        <v>28</v>
      </c>
    </row>
    <row r="126" spans="1:6" ht="15" customHeight="1" x14ac:dyDescent="0.25">
      <c r="A126" s="161">
        <v>43776.317152777781</v>
      </c>
      <c r="B126" s="54">
        <v>43777</v>
      </c>
      <c r="C126" s="172">
        <v>1456.5</v>
      </c>
      <c r="D126" s="159" t="s">
        <v>567</v>
      </c>
      <c r="E126" s="158" t="s">
        <v>28</v>
      </c>
    </row>
    <row r="127" spans="1:6" ht="15" customHeight="1" x14ac:dyDescent="0.25">
      <c r="A127" s="161">
        <v>43776.195879629631</v>
      </c>
      <c r="B127" s="54">
        <v>43777</v>
      </c>
      <c r="C127" s="172">
        <v>291.3</v>
      </c>
      <c r="D127" s="159" t="s">
        <v>111</v>
      </c>
      <c r="E127" s="162" t="s">
        <v>62</v>
      </c>
    </row>
    <row r="128" spans="1:6" ht="15" customHeight="1" x14ac:dyDescent="0.25">
      <c r="A128" s="161">
        <v>43777.586412037039</v>
      </c>
      <c r="B128" s="54">
        <v>43780</v>
      </c>
      <c r="C128" s="172">
        <v>485.5</v>
      </c>
      <c r="D128" s="159" t="s">
        <v>568</v>
      </c>
      <c r="E128" s="158" t="s">
        <v>28</v>
      </c>
    </row>
    <row r="129" spans="1:5" ht="15" customHeight="1" x14ac:dyDescent="0.25">
      <c r="A129" s="161">
        <v>43777.562581018516</v>
      </c>
      <c r="B129" s="54">
        <v>43780</v>
      </c>
      <c r="C129" s="172">
        <v>46.1</v>
      </c>
      <c r="D129" s="159" t="s">
        <v>31</v>
      </c>
      <c r="E129" s="158" t="s">
        <v>28</v>
      </c>
    </row>
    <row r="130" spans="1:5" ht="15" customHeight="1" x14ac:dyDescent="0.25">
      <c r="A130" s="161">
        <v>43777.531990740739</v>
      </c>
      <c r="B130" s="54">
        <v>43780</v>
      </c>
      <c r="C130" s="172">
        <v>96.1</v>
      </c>
      <c r="D130" s="159" t="s">
        <v>260</v>
      </c>
      <c r="E130" s="158" t="s">
        <v>28</v>
      </c>
    </row>
    <row r="131" spans="1:5" ht="15" customHeight="1" x14ac:dyDescent="0.25">
      <c r="A131" s="161">
        <v>43777.522303240738</v>
      </c>
      <c r="B131" s="54">
        <v>43780</v>
      </c>
      <c r="C131" s="172">
        <v>26.1</v>
      </c>
      <c r="D131" s="159" t="s">
        <v>569</v>
      </c>
      <c r="E131" s="158" t="s">
        <v>28</v>
      </c>
    </row>
    <row r="132" spans="1:5" ht="15" customHeight="1" x14ac:dyDescent="0.25">
      <c r="A132" s="161">
        <v>43777.505659722221</v>
      </c>
      <c r="B132" s="54">
        <v>43780</v>
      </c>
      <c r="C132" s="172">
        <v>679.7</v>
      </c>
      <c r="D132" s="159" t="s">
        <v>113</v>
      </c>
      <c r="E132" s="158" t="s">
        <v>28</v>
      </c>
    </row>
    <row r="133" spans="1:5" ht="15" customHeight="1" x14ac:dyDescent="0.25">
      <c r="A133" s="161">
        <v>43777.429375</v>
      </c>
      <c r="B133" s="54">
        <v>43780</v>
      </c>
      <c r="C133" s="172">
        <v>194.2</v>
      </c>
      <c r="D133" s="159" t="s">
        <v>117</v>
      </c>
      <c r="E133" s="158" t="s">
        <v>28</v>
      </c>
    </row>
    <row r="134" spans="1:5" ht="15" customHeight="1" x14ac:dyDescent="0.25">
      <c r="A134" s="161">
        <v>43777.375578703701</v>
      </c>
      <c r="B134" s="54">
        <v>43780</v>
      </c>
      <c r="C134" s="172">
        <v>971</v>
      </c>
      <c r="D134" s="159" t="s">
        <v>290</v>
      </c>
      <c r="E134" s="158" t="s">
        <v>28</v>
      </c>
    </row>
    <row r="135" spans="1:5" ht="15" customHeight="1" x14ac:dyDescent="0.25">
      <c r="A135" s="161">
        <v>43777.316574074073</v>
      </c>
      <c r="B135" s="54">
        <v>43780</v>
      </c>
      <c r="C135" s="172">
        <v>96.1</v>
      </c>
      <c r="D135" s="159" t="s">
        <v>114</v>
      </c>
      <c r="E135" s="158" t="s">
        <v>28</v>
      </c>
    </row>
    <row r="136" spans="1:5" ht="15" customHeight="1" x14ac:dyDescent="0.25">
      <c r="A136" s="161">
        <v>43777.13484953704</v>
      </c>
      <c r="B136" s="54">
        <v>43780</v>
      </c>
      <c r="C136" s="172">
        <v>96.1</v>
      </c>
      <c r="D136" s="159" t="s">
        <v>570</v>
      </c>
      <c r="E136" s="158" t="s">
        <v>28</v>
      </c>
    </row>
    <row r="137" spans="1:5" ht="15" customHeight="1" x14ac:dyDescent="0.25">
      <c r="A137" s="161">
        <v>43778.992719907408</v>
      </c>
      <c r="B137" s="54">
        <v>43780</v>
      </c>
      <c r="C137" s="172">
        <v>485.5</v>
      </c>
      <c r="D137" s="159" t="s">
        <v>115</v>
      </c>
      <c r="E137" s="158" t="s">
        <v>28</v>
      </c>
    </row>
    <row r="138" spans="1:5" ht="15" customHeight="1" x14ac:dyDescent="0.25">
      <c r="A138" s="161">
        <v>43778.875</v>
      </c>
      <c r="B138" s="54">
        <v>43780</v>
      </c>
      <c r="C138" s="172">
        <v>971</v>
      </c>
      <c r="D138" s="159" t="s">
        <v>571</v>
      </c>
      <c r="E138" s="158" t="s">
        <v>28</v>
      </c>
    </row>
    <row r="139" spans="1:5" ht="15" customHeight="1" x14ac:dyDescent="0.25">
      <c r="A139" s="161">
        <v>43778.767800925925</v>
      </c>
      <c r="B139" s="54">
        <v>43780</v>
      </c>
      <c r="C139" s="172">
        <v>46.1</v>
      </c>
      <c r="D139" s="159" t="s">
        <v>31</v>
      </c>
      <c r="E139" s="158" t="s">
        <v>28</v>
      </c>
    </row>
    <row r="140" spans="1:5" ht="15" customHeight="1" x14ac:dyDescent="0.25">
      <c r="A140" s="161">
        <v>43778.759108796294</v>
      </c>
      <c r="B140" s="54">
        <v>43780</v>
      </c>
      <c r="C140" s="172">
        <v>971</v>
      </c>
      <c r="D140" s="159" t="s">
        <v>572</v>
      </c>
      <c r="E140" s="158" t="s">
        <v>28</v>
      </c>
    </row>
    <row r="141" spans="1:5" ht="15" customHeight="1" x14ac:dyDescent="0.25">
      <c r="A141" s="161">
        <v>43778.751180555555</v>
      </c>
      <c r="B141" s="54">
        <v>43780</v>
      </c>
      <c r="C141" s="172">
        <v>971</v>
      </c>
      <c r="D141" s="159" t="s">
        <v>116</v>
      </c>
      <c r="E141" s="158" t="s">
        <v>28</v>
      </c>
    </row>
    <row r="142" spans="1:5" ht="15" customHeight="1" x14ac:dyDescent="0.25">
      <c r="A142" s="161">
        <v>43778.710324074076</v>
      </c>
      <c r="B142" s="54">
        <v>43780</v>
      </c>
      <c r="C142" s="172">
        <v>485.5</v>
      </c>
      <c r="D142" s="159" t="s">
        <v>241</v>
      </c>
      <c r="E142" s="158" t="s">
        <v>56</v>
      </c>
    </row>
    <row r="143" spans="1:5" ht="15" customHeight="1" x14ac:dyDescent="0.25">
      <c r="A143" s="161">
        <v>43778.680520833332</v>
      </c>
      <c r="B143" s="54">
        <v>43780</v>
      </c>
      <c r="C143" s="172">
        <v>485.5</v>
      </c>
      <c r="D143" s="159" t="s">
        <v>118</v>
      </c>
      <c r="E143" s="158" t="s">
        <v>28</v>
      </c>
    </row>
    <row r="144" spans="1:5" ht="15" customHeight="1" x14ac:dyDescent="0.25">
      <c r="A144" s="161">
        <v>43778.595150462963</v>
      </c>
      <c r="B144" s="54">
        <v>43780</v>
      </c>
      <c r="C144" s="172">
        <v>16.100000000000001</v>
      </c>
      <c r="D144" s="159" t="s">
        <v>249</v>
      </c>
      <c r="E144" s="158" t="s">
        <v>28</v>
      </c>
    </row>
    <row r="145" spans="1:5" ht="15" customHeight="1" x14ac:dyDescent="0.25">
      <c r="A145" s="161">
        <v>43778.379965277774</v>
      </c>
      <c r="B145" s="54">
        <v>43780</v>
      </c>
      <c r="C145" s="172">
        <v>485.5</v>
      </c>
      <c r="D145" s="159" t="s">
        <v>573</v>
      </c>
      <c r="E145" s="158" t="s">
        <v>28</v>
      </c>
    </row>
    <row r="146" spans="1:5" ht="15" customHeight="1" x14ac:dyDescent="0.25">
      <c r="A146" s="161">
        <v>43778.040150462963</v>
      </c>
      <c r="B146" s="54">
        <v>43780</v>
      </c>
      <c r="C146" s="172">
        <v>291.3</v>
      </c>
      <c r="D146" s="159" t="s">
        <v>119</v>
      </c>
      <c r="E146" s="158" t="s">
        <v>28</v>
      </c>
    </row>
    <row r="147" spans="1:5" ht="15" customHeight="1" x14ac:dyDescent="0.25">
      <c r="A147" s="161">
        <v>43778.026296296295</v>
      </c>
      <c r="B147" s="54">
        <v>43780</v>
      </c>
      <c r="C147" s="172">
        <v>485.5</v>
      </c>
      <c r="D147" s="160" t="s">
        <v>316</v>
      </c>
      <c r="E147" s="158" t="s">
        <v>28</v>
      </c>
    </row>
    <row r="148" spans="1:5" ht="15" customHeight="1" x14ac:dyDescent="0.25">
      <c r="A148" s="161">
        <v>43779.991041666668</v>
      </c>
      <c r="B148" s="54">
        <v>43780</v>
      </c>
      <c r="C148" s="172">
        <v>291.3</v>
      </c>
      <c r="D148" s="159" t="s">
        <v>250</v>
      </c>
      <c r="E148" s="158" t="s">
        <v>28</v>
      </c>
    </row>
    <row r="149" spans="1:5" ht="15" customHeight="1" x14ac:dyDescent="0.25">
      <c r="A149" s="161">
        <v>43779.973611111112</v>
      </c>
      <c r="B149" s="54">
        <v>43780</v>
      </c>
      <c r="C149" s="172">
        <v>194.2</v>
      </c>
      <c r="D149" s="159" t="s">
        <v>574</v>
      </c>
      <c r="E149" s="158" t="s">
        <v>28</v>
      </c>
    </row>
    <row r="150" spans="1:5" ht="15" customHeight="1" x14ac:dyDescent="0.25">
      <c r="A150" s="161">
        <v>43779.955694444441</v>
      </c>
      <c r="B150" s="54">
        <v>43780</v>
      </c>
      <c r="C150" s="172">
        <v>46.1</v>
      </c>
      <c r="D150" s="159" t="s">
        <v>31</v>
      </c>
      <c r="E150" s="162" t="s">
        <v>28</v>
      </c>
    </row>
    <row r="151" spans="1:5" ht="15" customHeight="1" x14ac:dyDescent="0.25">
      <c r="A151" s="161">
        <v>43779.949374999997</v>
      </c>
      <c r="B151" s="54">
        <v>43780</v>
      </c>
      <c r="C151" s="172">
        <v>86.1</v>
      </c>
      <c r="D151" s="159" t="s">
        <v>575</v>
      </c>
      <c r="E151" s="158" t="s">
        <v>28</v>
      </c>
    </row>
    <row r="152" spans="1:5" ht="15" customHeight="1" x14ac:dyDescent="0.25">
      <c r="A152" s="161">
        <v>43779.937754629631</v>
      </c>
      <c r="B152" s="54">
        <v>43780</v>
      </c>
      <c r="C152" s="172">
        <v>971</v>
      </c>
      <c r="D152" s="159" t="s">
        <v>120</v>
      </c>
      <c r="E152" s="158" t="s">
        <v>28</v>
      </c>
    </row>
    <row r="153" spans="1:5" ht="15" customHeight="1" x14ac:dyDescent="0.25">
      <c r="A153" s="161">
        <v>43779.866712962961</v>
      </c>
      <c r="B153" s="54">
        <v>43780</v>
      </c>
      <c r="C153" s="172">
        <v>194.2</v>
      </c>
      <c r="D153" s="159" t="s">
        <v>121</v>
      </c>
      <c r="E153" s="158" t="s">
        <v>28</v>
      </c>
    </row>
    <row r="154" spans="1:5" ht="15" customHeight="1" x14ac:dyDescent="0.25">
      <c r="A154" s="161">
        <v>43779.849780092591</v>
      </c>
      <c r="B154" s="54">
        <v>43780</v>
      </c>
      <c r="C154" s="172">
        <v>6797</v>
      </c>
      <c r="D154" s="159" t="s">
        <v>576</v>
      </c>
      <c r="E154" s="158" t="s">
        <v>28</v>
      </c>
    </row>
    <row r="155" spans="1:5" ht="15" customHeight="1" x14ac:dyDescent="0.25">
      <c r="A155" s="161">
        <v>43779.704421296294</v>
      </c>
      <c r="B155" s="54">
        <v>43780</v>
      </c>
      <c r="C155" s="172">
        <v>485.5</v>
      </c>
      <c r="D155" s="159" t="s">
        <v>253</v>
      </c>
      <c r="E155" s="158" t="s">
        <v>28</v>
      </c>
    </row>
    <row r="156" spans="1:5" ht="15" customHeight="1" x14ac:dyDescent="0.25">
      <c r="A156" s="161">
        <v>43779.703993055555</v>
      </c>
      <c r="B156" s="54">
        <v>43780</v>
      </c>
      <c r="C156" s="172">
        <v>485.5</v>
      </c>
      <c r="D156" s="159" t="s">
        <v>577</v>
      </c>
      <c r="E156" s="158" t="s">
        <v>28</v>
      </c>
    </row>
    <row r="157" spans="1:5" ht="15" customHeight="1" x14ac:dyDescent="0.25">
      <c r="A157" s="161">
        <v>43779.656539351854</v>
      </c>
      <c r="B157" s="54">
        <v>43780</v>
      </c>
      <c r="C157" s="172">
        <v>485.5</v>
      </c>
      <c r="D157" s="159" t="s">
        <v>251</v>
      </c>
      <c r="E157" s="158" t="s">
        <v>28</v>
      </c>
    </row>
    <row r="158" spans="1:5" ht="15" customHeight="1" x14ac:dyDescent="0.25">
      <c r="A158" s="161">
        <v>43779.547719907408</v>
      </c>
      <c r="B158" s="54">
        <v>43780</v>
      </c>
      <c r="C158" s="172">
        <v>971</v>
      </c>
      <c r="D158" s="159" t="s">
        <v>252</v>
      </c>
      <c r="E158" s="158" t="s">
        <v>28</v>
      </c>
    </row>
    <row r="159" spans="1:5" ht="15" customHeight="1" x14ac:dyDescent="0.25">
      <c r="A159" s="161">
        <v>43779.510567129626</v>
      </c>
      <c r="B159" s="54">
        <v>43780</v>
      </c>
      <c r="C159" s="172">
        <v>485.5</v>
      </c>
      <c r="D159" s="159" t="s">
        <v>261</v>
      </c>
      <c r="E159" s="158" t="s">
        <v>28</v>
      </c>
    </row>
    <row r="160" spans="1:5" ht="15" customHeight="1" x14ac:dyDescent="0.25">
      <c r="A160" s="161">
        <v>43779.445509259262</v>
      </c>
      <c r="B160" s="54">
        <v>43780</v>
      </c>
      <c r="C160" s="172">
        <v>96.1</v>
      </c>
      <c r="D160" s="159" t="s">
        <v>123</v>
      </c>
      <c r="E160" s="158" t="s">
        <v>28</v>
      </c>
    </row>
    <row r="161" spans="1:5" ht="15" customHeight="1" x14ac:dyDescent="0.25">
      <c r="A161" s="161">
        <v>43779.020775462966</v>
      </c>
      <c r="B161" s="54">
        <v>43780</v>
      </c>
      <c r="C161" s="172">
        <v>46.1</v>
      </c>
      <c r="D161" s="159" t="s">
        <v>124</v>
      </c>
      <c r="E161" s="158" t="s">
        <v>28</v>
      </c>
    </row>
    <row r="162" spans="1:5" ht="15" customHeight="1" x14ac:dyDescent="0.25">
      <c r="A162" s="161">
        <v>43780.848425925928</v>
      </c>
      <c r="B162" s="54">
        <v>43781</v>
      </c>
      <c r="C162" s="172">
        <v>96.1</v>
      </c>
      <c r="D162" s="159" t="s">
        <v>125</v>
      </c>
      <c r="E162" s="162" t="s">
        <v>62</v>
      </c>
    </row>
    <row r="163" spans="1:5" ht="15" customHeight="1" x14ac:dyDescent="0.25">
      <c r="A163" s="161">
        <v>43780.840821759259</v>
      </c>
      <c r="B163" s="54">
        <v>43781</v>
      </c>
      <c r="C163" s="172">
        <v>194.2</v>
      </c>
      <c r="D163" s="159" t="s">
        <v>126</v>
      </c>
      <c r="E163" s="158" t="s">
        <v>28</v>
      </c>
    </row>
    <row r="164" spans="1:5" ht="15" customHeight="1" x14ac:dyDescent="0.25">
      <c r="A164" s="161">
        <v>43780.686979166669</v>
      </c>
      <c r="B164" s="54">
        <v>43781</v>
      </c>
      <c r="C164" s="172">
        <v>971</v>
      </c>
      <c r="D164" s="159" t="s">
        <v>578</v>
      </c>
      <c r="E164" s="158" t="s">
        <v>28</v>
      </c>
    </row>
    <row r="165" spans="1:5" ht="15" customHeight="1" x14ac:dyDescent="0.25">
      <c r="A165" s="161">
        <v>43780.660254629627</v>
      </c>
      <c r="B165" s="54">
        <v>43781</v>
      </c>
      <c r="C165" s="172">
        <v>2913</v>
      </c>
      <c r="D165" s="159" t="s">
        <v>127</v>
      </c>
      <c r="E165" s="158" t="s">
        <v>28</v>
      </c>
    </row>
    <row r="166" spans="1:5" ht="15" customHeight="1" x14ac:dyDescent="0.25">
      <c r="A166" s="161">
        <v>43780.627858796295</v>
      </c>
      <c r="B166" s="54">
        <v>43781</v>
      </c>
      <c r="C166" s="172">
        <v>485.5</v>
      </c>
      <c r="D166" s="160" t="s">
        <v>179</v>
      </c>
      <c r="E166" s="158" t="s">
        <v>28</v>
      </c>
    </row>
    <row r="167" spans="1:5" ht="15" customHeight="1" x14ac:dyDescent="0.25">
      <c r="A167" s="161">
        <v>43780.4843287037</v>
      </c>
      <c r="B167" s="54">
        <v>43781</v>
      </c>
      <c r="C167" s="172">
        <v>46.1</v>
      </c>
      <c r="D167" s="159" t="s">
        <v>31</v>
      </c>
      <c r="E167" s="158" t="s">
        <v>28</v>
      </c>
    </row>
    <row r="168" spans="1:5" ht="15" customHeight="1" x14ac:dyDescent="0.25">
      <c r="A168" s="161">
        <v>43780.474432870367</v>
      </c>
      <c r="B168" s="54">
        <v>43781</v>
      </c>
      <c r="C168" s="172">
        <v>291.3</v>
      </c>
      <c r="D168" s="160" t="s">
        <v>316</v>
      </c>
      <c r="E168" s="158" t="s">
        <v>28</v>
      </c>
    </row>
    <row r="169" spans="1:5" ht="15" customHeight="1" x14ac:dyDescent="0.25">
      <c r="A169" s="161">
        <v>43780.085972222223</v>
      </c>
      <c r="B169" s="54">
        <v>43781</v>
      </c>
      <c r="C169" s="172">
        <v>728.25</v>
      </c>
      <c r="D169" s="159" t="s">
        <v>128</v>
      </c>
      <c r="E169" s="158" t="s">
        <v>28</v>
      </c>
    </row>
    <row r="170" spans="1:5" ht="15" customHeight="1" x14ac:dyDescent="0.25">
      <c r="A170" s="161">
        <v>43780.066423611112</v>
      </c>
      <c r="B170" s="54">
        <v>43781</v>
      </c>
      <c r="C170" s="172">
        <v>2913</v>
      </c>
      <c r="D170" s="159" t="s">
        <v>293</v>
      </c>
      <c r="E170" s="158" t="s">
        <v>28</v>
      </c>
    </row>
    <row r="171" spans="1:5" ht="15" customHeight="1" x14ac:dyDescent="0.25">
      <c r="A171" s="161">
        <v>43780.038495370369</v>
      </c>
      <c r="B171" s="54">
        <v>43781</v>
      </c>
      <c r="C171" s="172">
        <v>776.8</v>
      </c>
      <c r="D171" s="159" t="s">
        <v>129</v>
      </c>
      <c r="E171" s="158" t="s">
        <v>28</v>
      </c>
    </row>
    <row r="172" spans="1:5" ht="15" customHeight="1" x14ac:dyDescent="0.25">
      <c r="A172" s="161">
        <v>43780.015300925923</v>
      </c>
      <c r="B172" s="54">
        <v>43781</v>
      </c>
      <c r="C172" s="172">
        <v>971</v>
      </c>
      <c r="D172" s="159" t="s">
        <v>579</v>
      </c>
      <c r="E172" s="158" t="s">
        <v>62</v>
      </c>
    </row>
    <row r="173" spans="1:5" ht="15" customHeight="1" x14ac:dyDescent="0.25">
      <c r="A173" s="161">
        <v>43781.975219907406</v>
      </c>
      <c r="B173" s="54">
        <v>43782</v>
      </c>
      <c r="C173" s="172">
        <v>971</v>
      </c>
      <c r="D173" s="160" t="s">
        <v>316</v>
      </c>
      <c r="E173" s="158" t="s">
        <v>28</v>
      </c>
    </row>
    <row r="174" spans="1:5" ht="15" customHeight="1" x14ac:dyDescent="0.25">
      <c r="A174" s="161">
        <v>43781.8593287037</v>
      </c>
      <c r="B174" s="54">
        <v>43782</v>
      </c>
      <c r="C174" s="172">
        <v>46.1</v>
      </c>
      <c r="D174" s="159" t="s">
        <v>580</v>
      </c>
      <c r="E174" s="158" t="s">
        <v>28</v>
      </c>
    </row>
    <row r="175" spans="1:5" ht="15" customHeight="1" x14ac:dyDescent="0.25">
      <c r="A175" s="161">
        <v>43781.79210648148</v>
      </c>
      <c r="B175" s="54">
        <v>43782</v>
      </c>
      <c r="C175" s="172">
        <v>242.75</v>
      </c>
      <c r="D175" s="159" t="s">
        <v>162</v>
      </c>
      <c r="E175" s="158" t="s">
        <v>28</v>
      </c>
    </row>
    <row r="176" spans="1:5" ht="15" customHeight="1" x14ac:dyDescent="0.25">
      <c r="A176" s="161">
        <v>43781.782638888886</v>
      </c>
      <c r="B176" s="54">
        <v>43782</v>
      </c>
      <c r="C176" s="172">
        <v>971</v>
      </c>
      <c r="D176" s="159" t="s">
        <v>581</v>
      </c>
      <c r="E176" s="158" t="s">
        <v>28</v>
      </c>
    </row>
    <row r="177" spans="1:5" ht="15" customHeight="1" x14ac:dyDescent="0.25">
      <c r="A177" s="161">
        <v>43781.691527777781</v>
      </c>
      <c r="B177" s="54">
        <v>43782</v>
      </c>
      <c r="C177" s="172">
        <v>194.2</v>
      </c>
      <c r="D177" s="159" t="s">
        <v>582</v>
      </c>
      <c r="E177" s="158" t="s">
        <v>28</v>
      </c>
    </row>
    <row r="178" spans="1:5" ht="15" customHeight="1" x14ac:dyDescent="0.25">
      <c r="A178" s="161">
        <v>43781.682835648149</v>
      </c>
      <c r="B178" s="54">
        <v>43782</v>
      </c>
      <c r="C178" s="172">
        <v>971</v>
      </c>
      <c r="D178" s="159" t="s">
        <v>131</v>
      </c>
      <c r="E178" s="158" t="s">
        <v>28</v>
      </c>
    </row>
    <row r="179" spans="1:5" ht="15" customHeight="1" x14ac:dyDescent="0.25">
      <c r="A179" s="161">
        <v>43781.676145833335</v>
      </c>
      <c r="B179" s="54">
        <v>43782</v>
      </c>
      <c r="C179" s="172">
        <v>96.1</v>
      </c>
      <c r="D179" s="159" t="s">
        <v>132</v>
      </c>
      <c r="E179" s="158" t="s">
        <v>28</v>
      </c>
    </row>
    <row r="180" spans="1:5" ht="15" customHeight="1" x14ac:dyDescent="0.25">
      <c r="A180" s="161">
        <v>43781.477199074077</v>
      </c>
      <c r="B180" s="54">
        <v>43782</v>
      </c>
      <c r="C180" s="172">
        <v>485.5</v>
      </c>
      <c r="D180" s="159" t="s">
        <v>130</v>
      </c>
      <c r="E180" s="158" t="s">
        <v>28</v>
      </c>
    </row>
    <row r="181" spans="1:5" ht="15" customHeight="1" x14ac:dyDescent="0.25">
      <c r="A181" s="161">
        <v>43781.457858796297</v>
      </c>
      <c r="B181" s="54">
        <v>43782</v>
      </c>
      <c r="C181" s="172">
        <v>96.1</v>
      </c>
      <c r="D181" s="159" t="s">
        <v>133</v>
      </c>
      <c r="E181" s="158" t="s">
        <v>28</v>
      </c>
    </row>
    <row r="182" spans="1:5" ht="15" customHeight="1" x14ac:dyDescent="0.25">
      <c r="A182" s="161">
        <v>43781.425740740742</v>
      </c>
      <c r="B182" s="54">
        <v>43782</v>
      </c>
      <c r="C182" s="172">
        <v>485.5</v>
      </c>
      <c r="D182" s="159" t="s">
        <v>583</v>
      </c>
      <c r="E182" s="158" t="s">
        <v>28</v>
      </c>
    </row>
    <row r="183" spans="1:5" ht="15" customHeight="1" x14ac:dyDescent="0.25">
      <c r="A183" s="161">
        <v>43781.312604166669</v>
      </c>
      <c r="B183" s="54">
        <v>43782</v>
      </c>
      <c r="C183" s="172">
        <v>485.5</v>
      </c>
      <c r="D183" s="159" t="s">
        <v>584</v>
      </c>
      <c r="E183" s="158" t="s">
        <v>28</v>
      </c>
    </row>
    <row r="184" spans="1:5" ht="15" customHeight="1" x14ac:dyDescent="0.25">
      <c r="A184" s="161">
        <v>43781.011863425927</v>
      </c>
      <c r="B184" s="54">
        <v>43782</v>
      </c>
      <c r="C184" s="172">
        <v>46.1</v>
      </c>
      <c r="D184" s="159" t="s">
        <v>585</v>
      </c>
      <c r="E184" s="158" t="s">
        <v>28</v>
      </c>
    </row>
    <row r="185" spans="1:5" ht="15" customHeight="1" x14ac:dyDescent="0.25">
      <c r="A185" s="161">
        <v>43782.928749999999</v>
      </c>
      <c r="B185" s="54">
        <v>43783</v>
      </c>
      <c r="C185" s="172">
        <v>971</v>
      </c>
      <c r="D185" s="159" t="s">
        <v>264</v>
      </c>
      <c r="E185" s="158" t="s">
        <v>28</v>
      </c>
    </row>
    <row r="186" spans="1:5" ht="15" customHeight="1" x14ac:dyDescent="0.25">
      <c r="A186" s="161">
        <v>43782.873680555553</v>
      </c>
      <c r="B186" s="54">
        <v>43783</v>
      </c>
      <c r="C186" s="172">
        <v>46.1</v>
      </c>
      <c r="D186" s="159" t="s">
        <v>31</v>
      </c>
      <c r="E186" s="158" t="s">
        <v>28</v>
      </c>
    </row>
    <row r="187" spans="1:5" ht="15" customHeight="1" x14ac:dyDescent="0.25">
      <c r="A187" s="161">
        <v>43782.85255787037</v>
      </c>
      <c r="B187" s="54">
        <v>43783</v>
      </c>
      <c r="C187" s="172">
        <v>485.5</v>
      </c>
      <c r="D187" s="159" t="s">
        <v>287</v>
      </c>
      <c r="E187" s="158" t="s">
        <v>28</v>
      </c>
    </row>
    <row r="188" spans="1:5" ht="15" customHeight="1" x14ac:dyDescent="0.25">
      <c r="A188" s="161">
        <v>43782.835428240738</v>
      </c>
      <c r="B188" s="54">
        <v>43783</v>
      </c>
      <c r="C188" s="172">
        <v>4855</v>
      </c>
      <c r="D188" s="159" t="s">
        <v>134</v>
      </c>
      <c r="E188" s="158" t="s">
        <v>28</v>
      </c>
    </row>
    <row r="189" spans="1:5" ht="15" customHeight="1" x14ac:dyDescent="0.25">
      <c r="A189" s="161">
        <v>43782.815486111111</v>
      </c>
      <c r="B189" s="54">
        <v>43783</v>
      </c>
      <c r="C189" s="172">
        <v>145.65</v>
      </c>
      <c r="D189" s="159" t="s">
        <v>586</v>
      </c>
      <c r="E189" s="158" t="s">
        <v>28</v>
      </c>
    </row>
    <row r="190" spans="1:5" ht="15" customHeight="1" x14ac:dyDescent="0.25">
      <c r="A190" s="161">
        <v>43782.810196759259</v>
      </c>
      <c r="B190" s="54">
        <v>43783</v>
      </c>
      <c r="C190" s="172">
        <v>96.1</v>
      </c>
      <c r="D190" s="159" t="s">
        <v>135</v>
      </c>
      <c r="E190" s="158" t="s">
        <v>28</v>
      </c>
    </row>
    <row r="191" spans="1:5" ht="15" customHeight="1" x14ac:dyDescent="0.25">
      <c r="A191" s="161">
        <v>43782.805428240739</v>
      </c>
      <c r="B191" s="54">
        <v>43783</v>
      </c>
      <c r="C191" s="172">
        <v>4855</v>
      </c>
      <c r="D191" s="159" t="s">
        <v>285</v>
      </c>
      <c r="E191" s="162" t="s">
        <v>62</v>
      </c>
    </row>
    <row r="192" spans="1:5" ht="15" customHeight="1" x14ac:dyDescent="0.25">
      <c r="A192" s="161">
        <v>43782.597118055557</v>
      </c>
      <c r="B192" s="54">
        <v>43783</v>
      </c>
      <c r="C192" s="172">
        <v>4855</v>
      </c>
      <c r="D192" s="159" t="s">
        <v>136</v>
      </c>
      <c r="E192" s="158" t="s">
        <v>28</v>
      </c>
    </row>
    <row r="193" spans="1:5" ht="15" customHeight="1" x14ac:dyDescent="0.25">
      <c r="A193" s="161">
        <v>43782.448530092595</v>
      </c>
      <c r="B193" s="54">
        <v>43783</v>
      </c>
      <c r="C193" s="172">
        <v>2913</v>
      </c>
      <c r="D193" s="159" t="s">
        <v>285</v>
      </c>
      <c r="E193" s="158" t="s">
        <v>28</v>
      </c>
    </row>
    <row r="194" spans="1:5" ht="15" customHeight="1" x14ac:dyDescent="0.25">
      <c r="A194" s="161">
        <v>43782.445486111108</v>
      </c>
      <c r="B194" s="54">
        <v>43783</v>
      </c>
      <c r="C194" s="172">
        <v>194.2</v>
      </c>
      <c r="D194" s="159" t="s">
        <v>137</v>
      </c>
      <c r="E194" s="158" t="s">
        <v>28</v>
      </c>
    </row>
    <row r="195" spans="1:5" ht="15" customHeight="1" x14ac:dyDescent="0.25">
      <c r="A195" s="161">
        <v>43782.417337962965</v>
      </c>
      <c r="B195" s="54">
        <v>43783</v>
      </c>
      <c r="C195" s="172">
        <v>485.5</v>
      </c>
      <c r="D195" s="159" t="s">
        <v>138</v>
      </c>
      <c r="E195" s="162" t="s">
        <v>62</v>
      </c>
    </row>
    <row r="196" spans="1:5" ht="15" customHeight="1" x14ac:dyDescent="0.25">
      <c r="A196" s="161">
        <v>43782.328888888886</v>
      </c>
      <c r="B196" s="54">
        <v>43783</v>
      </c>
      <c r="C196" s="172">
        <v>194.2</v>
      </c>
      <c r="D196" s="159" t="s">
        <v>557</v>
      </c>
      <c r="E196" s="158" t="s">
        <v>28</v>
      </c>
    </row>
    <row r="197" spans="1:5" ht="15" customHeight="1" x14ac:dyDescent="0.25">
      <c r="A197" s="161">
        <v>43782.217395833337</v>
      </c>
      <c r="B197" s="54">
        <v>43783</v>
      </c>
      <c r="C197" s="172">
        <v>46.1</v>
      </c>
      <c r="D197" s="159" t="s">
        <v>587</v>
      </c>
      <c r="E197" s="162" t="s">
        <v>62</v>
      </c>
    </row>
    <row r="198" spans="1:5" ht="15" customHeight="1" x14ac:dyDescent="0.25">
      <c r="A198" s="161">
        <v>43783.964629629627</v>
      </c>
      <c r="B198" s="54">
        <v>43784</v>
      </c>
      <c r="C198" s="172">
        <v>194.2</v>
      </c>
      <c r="D198" s="159" t="s">
        <v>588</v>
      </c>
      <c r="E198" s="158" t="s">
        <v>28</v>
      </c>
    </row>
    <row r="199" spans="1:5" ht="15" customHeight="1" x14ac:dyDescent="0.25">
      <c r="A199" s="161">
        <v>43783.88790509259</v>
      </c>
      <c r="B199" s="54">
        <v>43784</v>
      </c>
      <c r="C199" s="172">
        <v>46.1</v>
      </c>
      <c r="D199" s="159" t="s">
        <v>254</v>
      </c>
      <c r="E199" s="158" t="s">
        <v>28</v>
      </c>
    </row>
    <row r="200" spans="1:5" ht="15" customHeight="1" x14ac:dyDescent="0.25">
      <c r="A200" s="161">
        <v>43783.711516203701</v>
      </c>
      <c r="B200" s="54">
        <v>43784</v>
      </c>
      <c r="C200" s="172">
        <v>46.1</v>
      </c>
      <c r="D200" s="159" t="s">
        <v>31</v>
      </c>
      <c r="E200" s="158" t="s">
        <v>28</v>
      </c>
    </row>
    <row r="201" spans="1:5" ht="15" customHeight="1" x14ac:dyDescent="0.25">
      <c r="A201" s="161">
        <v>43783.696967592594</v>
      </c>
      <c r="B201" s="54">
        <v>43784</v>
      </c>
      <c r="C201" s="172">
        <v>194.2</v>
      </c>
      <c r="D201" s="159" t="s">
        <v>139</v>
      </c>
      <c r="E201" s="162" t="s">
        <v>62</v>
      </c>
    </row>
    <row r="202" spans="1:5" ht="15" customHeight="1" x14ac:dyDescent="0.25">
      <c r="A202" s="161">
        <v>43783.695497685185</v>
      </c>
      <c r="B202" s="54">
        <v>43784</v>
      </c>
      <c r="C202" s="172">
        <v>145.65</v>
      </c>
      <c r="D202" s="159" t="s">
        <v>589</v>
      </c>
      <c r="E202" s="158" t="s">
        <v>28</v>
      </c>
    </row>
    <row r="203" spans="1:5" ht="15" customHeight="1" x14ac:dyDescent="0.25">
      <c r="A203" s="161">
        <v>43783.686840277776</v>
      </c>
      <c r="B203" s="54">
        <v>43784</v>
      </c>
      <c r="C203" s="172">
        <v>194.2</v>
      </c>
      <c r="D203" s="159" t="s">
        <v>140</v>
      </c>
      <c r="E203" s="158" t="s">
        <v>28</v>
      </c>
    </row>
    <row r="204" spans="1:5" ht="15" customHeight="1" x14ac:dyDescent="0.25">
      <c r="A204" s="161">
        <v>43783.537523148145</v>
      </c>
      <c r="B204" s="54">
        <v>43784</v>
      </c>
      <c r="C204" s="172">
        <v>485.5</v>
      </c>
      <c r="D204" s="159" t="s">
        <v>141</v>
      </c>
      <c r="E204" s="158" t="s">
        <v>28</v>
      </c>
    </row>
    <row r="205" spans="1:5" ht="15" customHeight="1" x14ac:dyDescent="0.25">
      <c r="A205" s="161">
        <v>43783.36546296296</v>
      </c>
      <c r="B205" s="54">
        <v>43784</v>
      </c>
      <c r="C205" s="172">
        <v>53.1</v>
      </c>
      <c r="D205" s="159" t="s">
        <v>590</v>
      </c>
      <c r="E205" s="158" t="s">
        <v>28</v>
      </c>
    </row>
    <row r="206" spans="1:5" ht="15" customHeight="1" x14ac:dyDescent="0.25">
      <c r="A206" s="161">
        <v>43783.337291666663</v>
      </c>
      <c r="B206" s="54">
        <v>43784</v>
      </c>
      <c r="C206" s="172">
        <v>96.1</v>
      </c>
      <c r="D206" s="159" t="s">
        <v>591</v>
      </c>
      <c r="E206" s="158" t="s">
        <v>28</v>
      </c>
    </row>
    <row r="207" spans="1:5" ht="15" customHeight="1" x14ac:dyDescent="0.25">
      <c r="A207" s="161">
        <v>43783.316967592589</v>
      </c>
      <c r="B207" s="54">
        <v>43784</v>
      </c>
      <c r="C207" s="172">
        <v>96.1</v>
      </c>
      <c r="D207" s="159" t="s">
        <v>592</v>
      </c>
      <c r="E207" s="158" t="s">
        <v>28</v>
      </c>
    </row>
    <row r="208" spans="1:5" ht="15" customHeight="1" x14ac:dyDescent="0.25">
      <c r="A208" s="161">
        <v>43783.062175925923</v>
      </c>
      <c r="B208" s="54">
        <v>43784</v>
      </c>
      <c r="C208" s="172">
        <v>194.2</v>
      </c>
      <c r="D208" s="159" t="s">
        <v>593</v>
      </c>
      <c r="E208" s="158" t="s">
        <v>28</v>
      </c>
    </row>
    <row r="209" spans="1:5" ht="15" customHeight="1" x14ac:dyDescent="0.25">
      <c r="A209" s="161">
        <v>43783.024687500001</v>
      </c>
      <c r="B209" s="54">
        <v>43784</v>
      </c>
      <c r="C209" s="172">
        <v>1456.5</v>
      </c>
      <c r="D209" s="159" t="s">
        <v>142</v>
      </c>
      <c r="E209" s="158" t="s">
        <v>28</v>
      </c>
    </row>
    <row r="210" spans="1:5" ht="15" customHeight="1" x14ac:dyDescent="0.25">
      <c r="A210" s="161">
        <v>43784.99150462963</v>
      </c>
      <c r="B210" s="54">
        <v>43787</v>
      </c>
      <c r="C210" s="172">
        <v>194.2</v>
      </c>
      <c r="D210" s="159" t="s">
        <v>594</v>
      </c>
      <c r="E210" s="158" t="s">
        <v>28</v>
      </c>
    </row>
    <row r="211" spans="1:5" ht="15" customHeight="1" x14ac:dyDescent="0.25">
      <c r="A211" s="161">
        <v>43784.964305555557</v>
      </c>
      <c r="B211" s="54">
        <v>43787</v>
      </c>
      <c r="C211" s="172">
        <v>485.5</v>
      </c>
      <c r="D211" s="159" t="s">
        <v>143</v>
      </c>
      <c r="E211" s="158" t="s">
        <v>28</v>
      </c>
    </row>
    <row r="212" spans="1:5" ht="15" customHeight="1" x14ac:dyDescent="0.25">
      <c r="A212" s="161">
        <v>43784.879699074074</v>
      </c>
      <c r="B212" s="54">
        <v>43787</v>
      </c>
      <c r="C212" s="172">
        <v>485.5</v>
      </c>
      <c r="D212" s="159" t="s">
        <v>294</v>
      </c>
      <c r="E212" s="158" t="s">
        <v>28</v>
      </c>
    </row>
    <row r="213" spans="1:5" ht="15" customHeight="1" x14ac:dyDescent="0.25">
      <c r="A213" s="161">
        <v>43784.858773148146</v>
      </c>
      <c r="B213" s="54">
        <v>43787</v>
      </c>
      <c r="C213" s="172">
        <v>46.1</v>
      </c>
      <c r="D213" s="159" t="s">
        <v>31</v>
      </c>
      <c r="E213" s="158" t="s">
        <v>28</v>
      </c>
    </row>
    <row r="214" spans="1:5" ht="15" customHeight="1" x14ac:dyDescent="0.25">
      <c r="A214" s="161">
        <v>43784.677025462966</v>
      </c>
      <c r="B214" s="54">
        <v>43787</v>
      </c>
      <c r="C214" s="172">
        <v>485.5</v>
      </c>
      <c r="D214" s="159" t="s">
        <v>156</v>
      </c>
      <c r="E214" s="158" t="s">
        <v>28</v>
      </c>
    </row>
    <row r="215" spans="1:5" ht="15" customHeight="1" x14ac:dyDescent="0.25">
      <c r="A215" s="161">
        <v>43784.637326388889</v>
      </c>
      <c r="B215" s="54">
        <v>43787</v>
      </c>
      <c r="C215" s="172">
        <v>96.1</v>
      </c>
      <c r="D215" s="159" t="s">
        <v>144</v>
      </c>
      <c r="E215" s="158" t="s">
        <v>28</v>
      </c>
    </row>
    <row r="216" spans="1:5" ht="15" customHeight="1" x14ac:dyDescent="0.25">
      <c r="A216" s="161">
        <v>43784.628530092596</v>
      </c>
      <c r="B216" s="54">
        <v>43787</v>
      </c>
      <c r="C216" s="172">
        <v>485.5</v>
      </c>
      <c r="D216" s="159" t="s">
        <v>145</v>
      </c>
      <c r="E216" s="158" t="s">
        <v>28</v>
      </c>
    </row>
    <row r="217" spans="1:5" ht="15" customHeight="1" x14ac:dyDescent="0.25">
      <c r="A217" s="161">
        <v>43784.607025462959</v>
      </c>
      <c r="B217" s="54">
        <v>43787</v>
      </c>
      <c r="C217" s="172">
        <v>96.1</v>
      </c>
      <c r="D217" s="159" t="s">
        <v>146</v>
      </c>
      <c r="E217" s="158" t="s">
        <v>28</v>
      </c>
    </row>
    <row r="218" spans="1:5" ht="15" customHeight="1" x14ac:dyDescent="0.25">
      <c r="A218" s="161">
        <v>43784.4609837963</v>
      </c>
      <c r="B218" s="54">
        <v>43787</v>
      </c>
      <c r="C218" s="172">
        <v>96.1</v>
      </c>
      <c r="D218" s="159" t="s">
        <v>305</v>
      </c>
      <c r="E218" s="158" t="s">
        <v>28</v>
      </c>
    </row>
    <row r="219" spans="1:5" ht="15" customHeight="1" x14ac:dyDescent="0.25">
      <c r="A219" s="161">
        <v>43784.45826388889</v>
      </c>
      <c r="B219" s="54">
        <v>43787</v>
      </c>
      <c r="C219" s="172">
        <v>96.1</v>
      </c>
      <c r="D219" s="159" t="s">
        <v>147</v>
      </c>
      <c r="E219" s="158" t="s">
        <v>28</v>
      </c>
    </row>
    <row r="220" spans="1:5" ht="15" customHeight="1" x14ac:dyDescent="0.25">
      <c r="A220" s="161">
        <v>43784.435590277775</v>
      </c>
      <c r="B220" s="54">
        <v>43787</v>
      </c>
      <c r="C220" s="172">
        <v>388.4</v>
      </c>
      <c r="D220" s="159" t="s">
        <v>125</v>
      </c>
      <c r="E220" s="158" t="s">
        <v>28</v>
      </c>
    </row>
    <row r="221" spans="1:5" ht="15" customHeight="1" x14ac:dyDescent="0.25">
      <c r="A221" s="161">
        <v>43784.375127314815</v>
      </c>
      <c r="B221" s="54">
        <v>43787</v>
      </c>
      <c r="C221" s="172">
        <v>485.5</v>
      </c>
      <c r="D221" s="159" t="s">
        <v>122</v>
      </c>
      <c r="E221" s="158" t="s">
        <v>28</v>
      </c>
    </row>
    <row r="222" spans="1:5" ht="15" customHeight="1" x14ac:dyDescent="0.25">
      <c r="A222" s="161">
        <v>43785.99732638889</v>
      </c>
      <c r="B222" s="54">
        <v>43787</v>
      </c>
      <c r="C222" s="172">
        <v>46.1</v>
      </c>
      <c r="D222" s="159" t="s">
        <v>31</v>
      </c>
      <c r="E222" s="158" t="s">
        <v>28</v>
      </c>
    </row>
    <row r="223" spans="1:5" ht="15" customHeight="1" x14ac:dyDescent="0.25">
      <c r="A223" s="161">
        <v>43785.945810185185</v>
      </c>
      <c r="B223" s="54">
        <v>43787</v>
      </c>
      <c r="C223" s="172">
        <v>194.2</v>
      </c>
      <c r="D223" s="159" t="s">
        <v>255</v>
      </c>
      <c r="E223" s="158" t="s">
        <v>28</v>
      </c>
    </row>
    <row r="224" spans="1:5" ht="15" customHeight="1" x14ac:dyDescent="0.25">
      <c r="A224" s="161">
        <v>43785.881724537037</v>
      </c>
      <c r="B224" s="54">
        <v>43787</v>
      </c>
      <c r="C224" s="172">
        <v>971</v>
      </c>
      <c r="D224" s="159" t="s">
        <v>148</v>
      </c>
      <c r="E224" s="158" t="s">
        <v>28</v>
      </c>
    </row>
    <row r="225" spans="1:5" ht="15" customHeight="1" x14ac:dyDescent="0.25">
      <c r="A225" s="161">
        <v>43785.843124999999</v>
      </c>
      <c r="B225" s="54">
        <v>43787</v>
      </c>
      <c r="C225" s="172">
        <v>194.2</v>
      </c>
      <c r="D225" s="159" t="s">
        <v>149</v>
      </c>
      <c r="E225" s="162" t="s">
        <v>30</v>
      </c>
    </row>
    <row r="226" spans="1:5" ht="15" customHeight="1" x14ac:dyDescent="0.25">
      <c r="A226" s="161">
        <v>43785.840254629627</v>
      </c>
      <c r="B226" s="54">
        <v>43787</v>
      </c>
      <c r="C226" s="172">
        <v>96.1</v>
      </c>
      <c r="D226" s="159" t="s">
        <v>150</v>
      </c>
      <c r="E226" s="158" t="s">
        <v>28</v>
      </c>
    </row>
    <row r="227" spans="1:5" ht="15" customHeight="1" x14ac:dyDescent="0.25">
      <c r="A227" s="161">
        <v>43785.790370370371</v>
      </c>
      <c r="B227" s="54">
        <v>43787</v>
      </c>
      <c r="C227" s="172">
        <v>485.5</v>
      </c>
      <c r="D227" s="159" t="s">
        <v>256</v>
      </c>
      <c r="E227" s="158" t="s">
        <v>28</v>
      </c>
    </row>
    <row r="228" spans="1:5" ht="15" customHeight="1" x14ac:dyDescent="0.25">
      <c r="A228" s="161">
        <v>43785.773356481484</v>
      </c>
      <c r="B228" s="54">
        <v>43787</v>
      </c>
      <c r="C228" s="172">
        <v>291.3</v>
      </c>
      <c r="D228" s="159" t="s">
        <v>151</v>
      </c>
      <c r="E228" s="158" t="s">
        <v>28</v>
      </c>
    </row>
    <row r="229" spans="1:5" ht="15" customHeight="1" x14ac:dyDescent="0.25">
      <c r="A229" s="161">
        <v>43785.72451388889</v>
      </c>
      <c r="B229" s="54">
        <v>43787</v>
      </c>
      <c r="C229" s="172">
        <v>291.3</v>
      </c>
      <c r="D229" s="159" t="s">
        <v>595</v>
      </c>
      <c r="E229" s="158" t="s">
        <v>28</v>
      </c>
    </row>
    <row r="230" spans="1:5" ht="15" customHeight="1" x14ac:dyDescent="0.25">
      <c r="A230" s="161">
        <v>43785.678101851852</v>
      </c>
      <c r="B230" s="54">
        <v>43787</v>
      </c>
      <c r="C230" s="172">
        <v>291.3</v>
      </c>
      <c r="D230" s="159" t="s">
        <v>153</v>
      </c>
      <c r="E230" s="158" t="s">
        <v>28</v>
      </c>
    </row>
    <row r="231" spans="1:5" ht="15" customHeight="1" x14ac:dyDescent="0.25">
      <c r="A231" s="161">
        <v>43785.63689814815</v>
      </c>
      <c r="B231" s="54">
        <v>43787</v>
      </c>
      <c r="C231" s="172">
        <v>485.5</v>
      </c>
      <c r="D231" s="159" t="s">
        <v>596</v>
      </c>
      <c r="E231" s="162" t="s">
        <v>656</v>
      </c>
    </row>
    <row r="232" spans="1:5" ht="15" customHeight="1" x14ac:dyDescent="0.25">
      <c r="A232" s="161">
        <v>43785.636192129627</v>
      </c>
      <c r="B232" s="54">
        <v>43787</v>
      </c>
      <c r="C232" s="172">
        <v>4855</v>
      </c>
      <c r="D232" s="159" t="s">
        <v>597</v>
      </c>
      <c r="E232" s="158" t="s">
        <v>28</v>
      </c>
    </row>
    <row r="233" spans="1:5" ht="15" customHeight="1" x14ac:dyDescent="0.25">
      <c r="A233" s="161">
        <v>43785.488159722219</v>
      </c>
      <c r="B233" s="54">
        <v>43787</v>
      </c>
      <c r="C233" s="172">
        <v>291.3</v>
      </c>
      <c r="D233" s="159" t="s">
        <v>257</v>
      </c>
      <c r="E233" s="158" t="s">
        <v>28</v>
      </c>
    </row>
    <row r="234" spans="1:5" ht="15" customHeight="1" x14ac:dyDescent="0.25">
      <c r="A234" s="161">
        <v>43785.373148148145</v>
      </c>
      <c r="B234" s="54">
        <v>43787</v>
      </c>
      <c r="C234" s="172">
        <v>94.56</v>
      </c>
      <c r="D234" s="159" t="s">
        <v>154</v>
      </c>
      <c r="E234" s="158" t="s">
        <v>28</v>
      </c>
    </row>
    <row r="235" spans="1:5" ht="15" customHeight="1" x14ac:dyDescent="0.25">
      <c r="A235" s="161">
        <v>43786.899340277778</v>
      </c>
      <c r="B235" s="54">
        <v>43787</v>
      </c>
      <c r="C235" s="172">
        <v>388.4</v>
      </c>
      <c r="D235" s="159" t="s">
        <v>564</v>
      </c>
      <c r="E235" s="162" t="s">
        <v>656</v>
      </c>
    </row>
    <row r="236" spans="1:5" ht="15" customHeight="1" x14ac:dyDescent="0.25">
      <c r="A236" s="161">
        <v>43786.864131944443</v>
      </c>
      <c r="B236" s="54">
        <v>43787</v>
      </c>
      <c r="C236" s="172">
        <v>46.1</v>
      </c>
      <c r="D236" s="159" t="s">
        <v>31</v>
      </c>
      <c r="E236" s="158" t="s">
        <v>28</v>
      </c>
    </row>
    <row r="237" spans="1:5" ht="15" customHeight="1" x14ac:dyDescent="0.25">
      <c r="A237" s="161">
        <v>43786.854479166665</v>
      </c>
      <c r="B237" s="54">
        <v>43787</v>
      </c>
      <c r="C237" s="172">
        <v>971</v>
      </c>
      <c r="D237" s="159" t="s">
        <v>155</v>
      </c>
      <c r="E237" s="158" t="s">
        <v>28</v>
      </c>
    </row>
    <row r="238" spans="1:5" ht="15" customHeight="1" x14ac:dyDescent="0.25">
      <c r="A238" s="161">
        <v>43786.839155092595</v>
      </c>
      <c r="B238" s="54">
        <v>43787</v>
      </c>
      <c r="C238" s="172">
        <v>485.5</v>
      </c>
      <c r="D238" s="159" t="s">
        <v>598</v>
      </c>
      <c r="E238" s="158" t="s">
        <v>28</v>
      </c>
    </row>
    <row r="239" spans="1:5" ht="15" customHeight="1" x14ac:dyDescent="0.25">
      <c r="A239" s="161">
        <v>43786.793437499997</v>
      </c>
      <c r="B239" s="54">
        <v>43787</v>
      </c>
      <c r="C239" s="172">
        <v>485.5</v>
      </c>
      <c r="D239" s="159" t="s">
        <v>152</v>
      </c>
      <c r="E239" s="162" t="s">
        <v>656</v>
      </c>
    </row>
    <row r="240" spans="1:5" ht="15" customHeight="1" x14ac:dyDescent="0.25">
      <c r="A240" s="161">
        <v>43786.68068287037</v>
      </c>
      <c r="B240" s="54">
        <v>43787</v>
      </c>
      <c r="C240" s="172">
        <v>4855</v>
      </c>
      <c r="D240" s="159" t="s">
        <v>303</v>
      </c>
      <c r="E240" s="158" t="s">
        <v>28</v>
      </c>
    </row>
    <row r="241" spans="1:6" ht="15" customHeight="1" x14ac:dyDescent="0.25">
      <c r="A241" s="161">
        <v>43786.625590277778</v>
      </c>
      <c r="B241" s="54">
        <v>43787</v>
      </c>
      <c r="C241" s="172">
        <v>96.1</v>
      </c>
      <c r="D241" s="159" t="s">
        <v>157</v>
      </c>
      <c r="E241" s="158" t="s">
        <v>28</v>
      </c>
    </row>
    <row r="242" spans="1:6" ht="15" customHeight="1" x14ac:dyDescent="0.25">
      <c r="A242" s="161">
        <v>43786.533564814818</v>
      </c>
      <c r="B242" s="54">
        <v>43787</v>
      </c>
      <c r="C242" s="172">
        <v>194.2</v>
      </c>
      <c r="D242" s="159" t="s">
        <v>282</v>
      </c>
      <c r="E242" s="158" t="s">
        <v>28</v>
      </c>
      <c r="F242" s="82"/>
    </row>
    <row r="243" spans="1:6" ht="15" customHeight="1" x14ac:dyDescent="0.25">
      <c r="A243" s="161">
        <v>43786.416134259256</v>
      </c>
      <c r="B243" s="54">
        <v>43787</v>
      </c>
      <c r="C243" s="172">
        <v>4855</v>
      </c>
      <c r="D243" s="159" t="s">
        <v>158</v>
      </c>
      <c r="E243" s="158" t="s">
        <v>28</v>
      </c>
      <c r="F243" s="82"/>
    </row>
    <row r="244" spans="1:6" ht="15" customHeight="1" x14ac:dyDescent="0.25">
      <c r="A244" s="161">
        <v>43786.066458333335</v>
      </c>
      <c r="B244" s="54">
        <v>43787</v>
      </c>
      <c r="C244" s="172">
        <v>971</v>
      </c>
      <c r="D244" s="159" t="s">
        <v>599</v>
      </c>
      <c r="E244" s="158" t="s">
        <v>28</v>
      </c>
      <c r="F244" s="82"/>
    </row>
    <row r="245" spans="1:6" ht="15" customHeight="1" x14ac:dyDescent="0.25">
      <c r="A245" s="161">
        <v>43787.887152777781</v>
      </c>
      <c r="B245" s="54">
        <v>43788</v>
      </c>
      <c r="C245" s="172">
        <v>46.1</v>
      </c>
      <c r="D245" s="159" t="s">
        <v>31</v>
      </c>
      <c r="E245" s="158" t="s">
        <v>28</v>
      </c>
      <c r="F245" s="82"/>
    </row>
    <row r="246" spans="1:6" ht="15" customHeight="1" x14ac:dyDescent="0.25">
      <c r="A246" s="161">
        <v>43787.860543981478</v>
      </c>
      <c r="B246" s="54">
        <v>43788</v>
      </c>
      <c r="C246" s="172">
        <v>194.2</v>
      </c>
      <c r="D246" s="159" t="s">
        <v>159</v>
      </c>
      <c r="E246" s="158" t="s">
        <v>28</v>
      </c>
      <c r="F246" s="82"/>
    </row>
    <row r="247" spans="1:6" ht="15" customHeight="1" x14ac:dyDescent="0.25">
      <c r="A247" s="161">
        <v>43787.789699074077</v>
      </c>
      <c r="B247" s="54">
        <v>43788</v>
      </c>
      <c r="C247" s="172">
        <v>485.5</v>
      </c>
      <c r="D247" s="159" t="s">
        <v>291</v>
      </c>
      <c r="E247" s="158" t="s">
        <v>28</v>
      </c>
      <c r="F247" s="82"/>
    </row>
    <row r="248" spans="1:6" ht="15" customHeight="1" x14ac:dyDescent="0.25">
      <c r="A248" s="161">
        <v>43787.785949074074</v>
      </c>
      <c r="B248" s="54">
        <v>43788</v>
      </c>
      <c r="C248" s="172">
        <v>388.4</v>
      </c>
      <c r="D248" s="159" t="s">
        <v>600</v>
      </c>
      <c r="E248" s="158" t="s">
        <v>62</v>
      </c>
      <c r="F248" s="82"/>
    </row>
    <row r="249" spans="1:6" ht="15" customHeight="1" x14ac:dyDescent="0.25">
      <c r="A249" s="161">
        <v>43787.721979166665</v>
      </c>
      <c r="B249" s="54">
        <v>43788</v>
      </c>
      <c r="C249" s="172">
        <v>1942</v>
      </c>
      <c r="D249" s="159" t="s">
        <v>601</v>
      </c>
      <c r="E249" s="158" t="s">
        <v>28</v>
      </c>
      <c r="F249" s="82"/>
    </row>
    <row r="250" spans="1:6" ht="15" customHeight="1" x14ac:dyDescent="0.25">
      <c r="A250" s="161">
        <v>43787.709386574075</v>
      </c>
      <c r="B250" s="54">
        <v>43788</v>
      </c>
      <c r="C250" s="172">
        <v>194.2</v>
      </c>
      <c r="D250" s="159" t="s">
        <v>602</v>
      </c>
      <c r="E250" s="158" t="s">
        <v>28</v>
      </c>
      <c r="F250" s="82"/>
    </row>
    <row r="251" spans="1:6" ht="15" customHeight="1" x14ac:dyDescent="0.25">
      <c r="A251" s="161">
        <v>43787.59107638889</v>
      </c>
      <c r="B251" s="54">
        <v>43788</v>
      </c>
      <c r="C251" s="172">
        <v>46.1</v>
      </c>
      <c r="D251" s="159" t="s">
        <v>603</v>
      </c>
      <c r="E251" s="158" t="s">
        <v>28</v>
      </c>
      <c r="F251" s="82"/>
    </row>
    <row r="252" spans="1:6" ht="15" customHeight="1" x14ac:dyDescent="0.25">
      <c r="A252" s="161">
        <v>43787.432800925926</v>
      </c>
      <c r="B252" s="54">
        <v>43788</v>
      </c>
      <c r="C252" s="172">
        <v>291.3</v>
      </c>
      <c r="D252" s="159" t="s">
        <v>258</v>
      </c>
      <c r="E252" s="158" t="s">
        <v>28</v>
      </c>
      <c r="F252" s="82"/>
    </row>
    <row r="253" spans="1:6" ht="15" customHeight="1" x14ac:dyDescent="0.25">
      <c r="A253" s="161">
        <v>43787.294456018521</v>
      </c>
      <c r="B253" s="54">
        <v>43788</v>
      </c>
      <c r="C253" s="172">
        <v>96.1</v>
      </c>
      <c r="D253" s="159" t="s">
        <v>160</v>
      </c>
      <c r="E253" s="158" t="s">
        <v>28</v>
      </c>
      <c r="F253" s="82"/>
    </row>
    <row r="254" spans="1:6" ht="15" customHeight="1" x14ac:dyDescent="0.25">
      <c r="A254" s="161">
        <v>43788.973368055558</v>
      </c>
      <c r="B254" s="54">
        <v>43789</v>
      </c>
      <c r="C254" s="172">
        <v>485.5</v>
      </c>
      <c r="D254" s="159" t="s">
        <v>163</v>
      </c>
      <c r="E254" s="158" t="s">
        <v>28</v>
      </c>
      <c r="F254" s="82"/>
    </row>
    <row r="255" spans="1:6" ht="15" customHeight="1" x14ac:dyDescent="0.25">
      <c r="A255" s="161">
        <v>43788.857256944444</v>
      </c>
      <c r="B255" s="54">
        <v>43789</v>
      </c>
      <c r="C255" s="172">
        <v>96.1</v>
      </c>
      <c r="D255" s="159" t="s">
        <v>604</v>
      </c>
      <c r="E255" s="158" t="s">
        <v>28</v>
      </c>
      <c r="F255" s="82"/>
    </row>
    <row r="256" spans="1:6" ht="15" customHeight="1" x14ac:dyDescent="0.25">
      <c r="A256" s="161">
        <v>43788.724374999998</v>
      </c>
      <c r="B256" s="54">
        <v>43789</v>
      </c>
      <c r="C256" s="172">
        <v>46.1</v>
      </c>
      <c r="D256" s="159" t="s">
        <v>31</v>
      </c>
      <c r="E256" s="158" t="s">
        <v>28</v>
      </c>
      <c r="F256" s="82"/>
    </row>
    <row r="257" spans="1:6" ht="15" customHeight="1" x14ac:dyDescent="0.25">
      <c r="A257" s="161">
        <v>43788.71837962963</v>
      </c>
      <c r="B257" s="54">
        <v>43789</v>
      </c>
      <c r="C257" s="172">
        <v>1942</v>
      </c>
      <c r="D257" s="159" t="s">
        <v>605</v>
      </c>
      <c r="E257" s="158" t="s">
        <v>28</v>
      </c>
      <c r="F257" s="82"/>
    </row>
    <row r="258" spans="1:6" ht="15" customHeight="1" x14ac:dyDescent="0.25">
      <c r="A258" s="161">
        <v>43788.682534722226</v>
      </c>
      <c r="B258" s="54">
        <v>43789</v>
      </c>
      <c r="C258" s="172">
        <v>1068.0999999999999</v>
      </c>
      <c r="D258" s="159" t="s">
        <v>606</v>
      </c>
      <c r="E258" s="162" t="s">
        <v>62</v>
      </c>
      <c r="F258" s="82"/>
    </row>
    <row r="259" spans="1:6" ht="15" customHeight="1" x14ac:dyDescent="0.25">
      <c r="A259" s="161">
        <v>43788.611863425926</v>
      </c>
      <c r="B259" s="54">
        <v>43789</v>
      </c>
      <c r="C259" s="172">
        <v>971</v>
      </c>
      <c r="D259" s="159" t="s">
        <v>607</v>
      </c>
      <c r="E259" s="158" t="s">
        <v>28</v>
      </c>
      <c r="F259" s="82"/>
    </row>
    <row r="260" spans="1:6" ht="15" customHeight="1" x14ac:dyDescent="0.25">
      <c r="A260" s="161">
        <v>43788.424803240741</v>
      </c>
      <c r="B260" s="54">
        <v>43789</v>
      </c>
      <c r="C260" s="172">
        <v>46.1</v>
      </c>
      <c r="D260" s="159" t="s">
        <v>608</v>
      </c>
      <c r="E260" s="158" t="s">
        <v>28</v>
      </c>
      <c r="F260" s="82"/>
    </row>
    <row r="261" spans="1:6" ht="15" customHeight="1" x14ac:dyDescent="0.25">
      <c r="A261" s="161">
        <v>43788.415381944447</v>
      </c>
      <c r="B261" s="54">
        <v>43789</v>
      </c>
      <c r="C261" s="172">
        <v>485.5</v>
      </c>
      <c r="D261" s="159" t="s">
        <v>164</v>
      </c>
      <c r="E261" s="158" t="s">
        <v>28</v>
      </c>
      <c r="F261" s="82"/>
    </row>
    <row r="262" spans="1:6" ht="15" customHeight="1" x14ac:dyDescent="0.25">
      <c r="A262" s="161">
        <v>43788.334131944444</v>
      </c>
      <c r="B262" s="54">
        <v>43789</v>
      </c>
      <c r="C262" s="172">
        <v>485.5</v>
      </c>
      <c r="D262" s="159" t="s">
        <v>165</v>
      </c>
      <c r="E262" s="158" t="s">
        <v>28</v>
      </c>
      <c r="F262" s="82"/>
    </row>
    <row r="263" spans="1:6" ht="15" customHeight="1" x14ac:dyDescent="0.25">
      <c r="A263" s="161">
        <v>43788.311354166668</v>
      </c>
      <c r="B263" s="54">
        <v>43789</v>
      </c>
      <c r="C263" s="172">
        <v>96.1</v>
      </c>
      <c r="D263" s="159" t="s">
        <v>161</v>
      </c>
      <c r="E263" s="158" t="s">
        <v>28</v>
      </c>
      <c r="F263" s="82"/>
    </row>
    <row r="264" spans="1:6" ht="15" customHeight="1" x14ac:dyDescent="0.25">
      <c r="A264" s="161">
        <v>43789.918229166666</v>
      </c>
      <c r="B264" s="54">
        <v>43790</v>
      </c>
      <c r="C264" s="172">
        <v>971</v>
      </c>
      <c r="D264" s="159" t="s">
        <v>609</v>
      </c>
      <c r="E264" s="158" t="s">
        <v>28</v>
      </c>
      <c r="F264" s="82"/>
    </row>
    <row r="265" spans="1:6" ht="15" customHeight="1" x14ac:dyDescent="0.25">
      <c r="A265" s="161">
        <v>43789.867754629631</v>
      </c>
      <c r="B265" s="54">
        <v>43790</v>
      </c>
      <c r="C265" s="172">
        <v>46.1</v>
      </c>
      <c r="D265" s="159" t="s">
        <v>31</v>
      </c>
      <c r="E265" s="158" t="s">
        <v>28</v>
      </c>
      <c r="F265" s="79"/>
    </row>
    <row r="266" spans="1:6" ht="15" customHeight="1" x14ac:dyDescent="0.25">
      <c r="A266" s="161">
        <v>43789.864745370367</v>
      </c>
      <c r="B266" s="54">
        <v>43790</v>
      </c>
      <c r="C266" s="172">
        <v>485.5</v>
      </c>
      <c r="D266" s="160" t="s">
        <v>316</v>
      </c>
      <c r="E266" s="162" t="s">
        <v>656</v>
      </c>
      <c r="F266" s="79"/>
    </row>
    <row r="267" spans="1:6" ht="15" customHeight="1" x14ac:dyDescent="0.25">
      <c r="A267" s="161">
        <v>43789.836747685185</v>
      </c>
      <c r="B267" s="54">
        <v>43790</v>
      </c>
      <c r="C267" s="172">
        <v>485.5</v>
      </c>
      <c r="D267" s="159" t="s">
        <v>166</v>
      </c>
      <c r="E267" s="158" t="s">
        <v>28</v>
      </c>
      <c r="F267" s="79"/>
    </row>
    <row r="268" spans="1:6" ht="15" customHeight="1" x14ac:dyDescent="0.25">
      <c r="A268" s="161">
        <v>43789.830034722225</v>
      </c>
      <c r="B268" s="54">
        <v>43790</v>
      </c>
      <c r="C268" s="172">
        <v>485.5</v>
      </c>
      <c r="D268" s="159" t="s">
        <v>174</v>
      </c>
      <c r="E268" s="158" t="s">
        <v>28</v>
      </c>
      <c r="F268" s="79"/>
    </row>
    <row r="269" spans="1:6" ht="15" customHeight="1" x14ac:dyDescent="0.25">
      <c r="A269" s="161">
        <v>43789.767905092594</v>
      </c>
      <c r="B269" s="54">
        <v>43790</v>
      </c>
      <c r="C269" s="172">
        <v>194.2</v>
      </c>
      <c r="D269" s="159" t="s">
        <v>167</v>
      </c>
      <c r="E269" s="158" t="s">
        <v>28</v>
      </c>
      <c r="F269" s="79"/>
    </row>
    <row r="270" spans="1:6" ht="15" customHeight="1" x14ac:dyDescent="0.25">
      <c r="A270" s="161">
        <v>43789.766689814816</v>
      </c>
      <c r="B270" s="54">
        <v>43790</v>
      </c>
      <c r="C270" s="172">
        <v>96.1</v>
      </c>
      <c r="D270" s="159" t="s">
        <v>168</v>
      </c>
      <c r="E270" s="158" t="s">
        <v>28</v>
      </c>
      <c r="F270" s="79"/>
    </row>
    <row r="271" spans="1:6" ht="15" customHeight="1" x14ac:dyDescent="0.25">
      <c r="A271" s="161">
        <v>43789.758993055555</v>
      </c>
      <c r="B271" s="54">
        <v>43790</v>
      </c>
      <c r="C271" s="172">
        <v>96.1</v>
      </c>
      <c r="D271" s="159" t="s">
        <v>169</v>
      </c>
      <c r="E271" s="158" t="s">
        <v>28</v>
      </c>
      <c r="F271" s="79"/>
    </row>
    <row r="272" spans="1:6" ht="15" customHeight="1" x14ac:dyDescent="0.25">
      <c r="A272" s="161">
        <v>43789.749861111108</v>
      </c>
      <c r="B272" s="54">
        <v>43790</v>
      </c>
      <c r="C272" s="172">
        <v>291.3</v>
      </c>
      <c r="D272" s="159" t="s">
        <v>110</v>
      </c>
      <c r="E272" s="158" t="s">
        <v>28</v>
      </c>
      <c r="F272" s="79"/>
    </row>
    <row r="273" spans="1:6" ht="15" customHeight="1" x14ac:dyDescent="0.25">
      <c r="A273" s="161">
        <v>43789.693078703705</v>
      </c>
      <c r="B273" s="54">
        <v>43790</v>
      </c>
      <c r="C273" s="172">
        <v>96.1</v>
      </c>
      <c r="D273" s="159" t="s">
        <v>171</v>
      </c>
      <c r="E273" s="158" t="s">
        <v>28</v>
      </c>
      <c r="F273" s="79"/>
    </row>
    <row r="274" spans="1:6" ht="15" customHeight="1" x14ac:dyDescent="0.25">
      <c r="A274" s="161">
        <v>43789.685289351852</v>
      </c>
      <c r="B274" s="54">
        <v>43790</v>
      </c>
      <c r="C274" s="172">
        <v>96.1</v>
      </c>
      <c r="D274" s="159" t="s">
        <v>173</v>
      </c>
      <c r="E274" s="158" t="s">
        <v>28</v>
      </c>
      <c r="F274" s="79"/>
    </row>
    <row r="275" spans="1:6" ht="15" customHeight="1" x14ac:dyDescent="0.25">
      <c r="A275" s="161">
        <v>43789.678773148145</v>
      </c>
      <c r="B275" s="54">
        <v>43790</v>
      </c>
      <c r="C275" s="172">
        <v>96.1</v>
      </c>
      <c r="D275" s="159" t="s">
        <v>175</v>
      </c>
      <c r="E275" s="158" t="s">
        <v>28</v>
      </c>
      <c r="F275" s="79"/>
    </row>
    <row r="276" spans="1:6" ht="15" customHeight="1" x14ac:dyDescent="0.25">
      <c r="A276" s="161">
        <v>43789.64949074074</v>
      </c>
      <c r="B276" s="54">
        <v>43790</v>
      </c>
      <c r="C276" s="172">
        <v>485.5</v>
      </c>
      <c r="D276" s="159" t="s">
        <v>176</v>
      </c>
      <c r="E276" s="158" t="s">
        <v>28</v>
      </c>
      <c r="F276" s="79"/>
    </row>
    <row r="277" spans="1:6" ht="15" customHeight="1" x14ac:dyDescent="0.25">
      <c r="A277" s="161">
        <v>43789.598587962966</v>
      </c>
      <c r="B277" s="54">
        <v>43790</v>
      </c>
      <c r="C277" s="172">
        <v>291.3</v>
      </c>
      <c r="D277" s="159" t="s">
        <v>302</v>
      </c>
      <c r="E277" s="158" t="s">
        <v>28</v>
      </c>
    </row>
    <row r="278" spans="1:6" ht="15" customHeight="1" x14ac:dyDescent="0.25">
      <c r="A278" s="161">
        <v>43789.579363425924</v>
      </c>
      <c r="B278" s="54">
        <v>43790</v>
      </c>
      <c r="C278" s="172">
        <v>291.3</v>
      </c>
      <c r="D278" s="159" t="s">
        <v>259</v>
      </c>
      <c r="E278" s="158" t="s">
        <v>28</v>
      </c>
    </row>
    <row r="279" spans="1:6" ht="15" customHeight="1" x14ac:dyDescent="0.25">
      <c r="A279" s="161">
        <v>43789.571261574078</v>
      </c>
      <c r="B279" s="54">
        <v>43790</v>
      </c>
      <c r="C279" s="172">
        <v>485.5</v>
      </c>
      <c r="D279" s="159" t="s">
        <v>177</v>
      </c>
      <c r="E279" s="158" t="s">
        <v>28</v>
      </c>
    </row>
    <row r="280" spans="1:6" ht="15" customHeight="1" x14ac:dyDescent="0.25">
      <c r="A280" s="161">
        <v>43789.558518518519</v>
      </c>
      <c r="B280" s="54">
        <v>43790</v>
      </c>
      <c r="C280" s="172">
        <v>485.5</v>
      </c>
      <c r="D280" s="160" t="s">
        <v>296</v>
      </c>
      <c r="E280" s="158" t="s">
        <v>28</v>
      </c>
    </row>
    <row r="281" spans="1:6" ht="15" customHeight="1" x14ac:dyDescent="0.25">
      <c r="A281" s="161">
        <v>43789.552974537037</v>
      </c>
      <c r="B281" s="54">
        <v>43790</v>
      </c>
      <c r="C281" s="172">
        <v>96.1</v>
      </c>
      <c r="D281" s="159" t="s">
        <v>191</v>
      </c>
      <c r="E281" s="158" t="s">
        <v>28</v>
      </c>
    </row>
    <row r="282" spans="1:6" ht="15" customHeight="1" x14ac:dyDescent="0.25">
      <c r="A282" s="161">
        <v>43789.546898148146</v>
      </c>
      <c r="B282" s="54">
        <v>43790</v>
      </c>
      <c r="C282" s="172">
        <v>971</v>
      </c>
      <c r="D282" s="159" t="s">
        <v>178</v>
      </c>
      <c r="E282" s="162" t="s">
        <v>32</v>
      </c>
    </row>
    <row r="283" spans="1:6" ht="15" customHeight="1" x14ac:dyDescent="0.25">
      <c r="A283" s="161">
        <v>43789.533634259256</v>
      </c>
      <c r="B283" s="54">
        <v>43790</v>
      </c>
      <c r="C283" s="172">
        <v>46.1</v>
      </c>
      <c r="D283" s="159" t="s">
        <v>297</v>
      </c>
      <c r="E283" s="158" t="s">
        <v>28</v>
      </c>
    </row>
    <row r="284" spans="1:6" ht="15" customHeight="1" x14ac:dyDescent="0.25">
      <c r="A284" s="161">
        <v>43789.494895833333</v>
      </c>
      <c r="B284" s="54">
        <v>43790</v>
      </c>
      <c r="C284" s="172">
        <v>485.5</v>
      </c>
      <c r="D284" s="159" t="s">
        <v>295</v>
      </c>
      <c r="E284" s="158" t="s">
        <v>28</v>
      </c>
    </row>
    <row r="285" spans="1:6" ht="15" customHeight="1" x14ac:dyDescent="0.25">
      <c r="A285" s="161">
        <v>43789.327418981484</v>
      </c>
      <c r="B285" s="54">
        <v>43790</v>
      </c>
      <c r="C285" s="172">
        <v>485.5</v>
      </c>
      <c r="D285" s="160" t="s">
        <v>316</v>
      </c>
      <c r="E285" s="158" t="s">
        <v>28</v>
      </c>
    </row>
    <row r="286" spans="1:6" ht="15" customHeight="1" x14ac:dyDescent="0.25">
      <c r="A286" s="161">
        <v>43789.039560185185</v>
      </c>
      <c r="B286" s="54">
        <v>43790</v>
      </c>
      <c r="C286" s="172">
        <v>194.2</v>
      </c>
      <c r="D286" s="159" t="s">
        <v>180</v>
      </c>
      <c r="E286" s="158" t="s">
        <v>28</v>
      </c>
    </row>
    <row r="287" spans="1:6" ht="15" customHeight="1" x14ac:dyDescent="0.25">
      <c r="A287" s="161">
        <v>43790.936747685184</v>
      </c>
      <c r="B287" s="54">
        <v>43791</v>
      </c>
      <c r="C287" s="172">
        <v>485.5</v>
      </c>
      <c r="D287" s="159" t="s">
        <v>610</v>
      </c>
      <c r="E287" s="158" t="s">
        <v>28</v>
      </c>
    </row>
    <row r="288" spans="1:6" ht="15" customHeight="1" x14ac:dyDescent="0.25">
      <c r="A288" s="161">
        <v>43790.880046296297</v>
      </c>
      <c r="B288" s="54">
        <v>43791</v>
      </c>
      <c r="C288" s="172">
        <v>6.1</v>
      </c>
      <c r="D288" s="159" t="s">
        <v>611</v>
      </c>
      <c r="E288" s="158" t="s">
        <v>28</v>
      </c>
    </row>
    <row r="289" spans="1:5" ht="15" customHeight="1" x14ac:dyDescent="0.25">
      <c r="A289" s="161">
        <v>43790.870069444441</v>
      </c>
      <c r="B289" s="54">
        <v>43791</v>
      </c>
      <c r="C289" s="172">
        <v>291.3</v>
      </c>
      <c r="D289" s="159" t="s">
        <v>181</v>
      </c>
      <c r="E289" s="158" t="s">
        <v>28</v>
      </c>
    </row>
    <row r="290" spans="1:5" ht="15" customHeight="1" x14ac:dyDescent="0.25">
      <c r="A290" s="161">
        <v>43790.856319444443</v>
      </c>
      <c r="B290" s="54">
        <v>43791</v>
      </c>
      <c r="C290" s="172">
        <v>485.5</v>
      </c>
      <c r="D290" s="160" t="s">
        <v>182</v>
      </c>
      <c r="E290" s="158" t="s">
        <v>28</v>
      </c>
    </row>
    <row r="291" spans="1:5" ht="15" customHeight="1" x14ac:dyDescent="0.25">
      <c r="A291" s="161">
        <v>43790.838483796295</v>
      </c>
      <c r="B291" s="54">
        <v>43791</v>
      </c>
      <c r="C291" s="172">
        <v>679.7</v>
      </c>
      <c r="D291" s="159" t="s">
        <v>170</v>
      </c>
      <c r="E291" s="158" t="s">
        <v>28</v>
      </c>
    </row>
    <row r="292" spans="1:5" ht="15" customHeight="1" x14ac:dyDescent="0.25">
      <c r="A292" s="161">
        <v>43790.820821759262</v>
      </c>
      <c r="B292" s="54">
        <v>43791</v>
      </c>
      <c r="C292" s="172">
        <v>6797</v>
      </c>
      <c r="D292" s="159" t="s">
        <v>612</v>
      </c>
      <c r="E292" s="158" t="s">
        <v>28</v>
      </c>
    </row>
    <row r="293" spans="1:5" ht="15" customHeight="1" x14ac:dyDescent="0.25">
      <c r="A293" s="161">
        <v>43790.806712962964</v>
      </c>
      <c r="B293" s="54">
        <v>43791</v>
      </c>
      <c r="C293" s="172">
        <v>46.1</v>
      </c>
      <c r="D293" s="159" t="s">
        <v>183</v>
      </c>
      <c r="E293" s="158" t="s">
        <v>28</v>
      </c>
    </row>
    <row r="294" spans="1:5" ht="15" customHeight="1" x14ac:dyDescent="0.25">
      <c r="A294" s="161">
        <v>43790.802175925928</v>
      </c>
      <c r="B294" s="54">
        <v>43791</v>
      </c>
      <c r="C294" s="172">
        <v>96.1</v>
      </c>
      <c r="D294" s="159" t="s">
        <v>184</v>
      </c>
      <c r="E294" s="158" t="s">
        <v>28</v>
      </c>
    </row>
    <row r="295" spans="1:5" ht="15" customHeight="1" x14ac:dyDescent="0.25">
      <c r="A295" s="161">
        <v>43790.752881944441</v>
      </c>
      <c r="B295" s="54">
        <v>43791</v>
      </c>
      <c r="C295" s="172">
        <v>96.1</v>
      </c>
      <c r="D295" s="159" t="s">
        <v>185</v>
      </c>
      <c r="E295" s="158" t="s">
        <v>28</v>
      </c>
    </row>
    <row r="296" spans="1:5" ht="15" customHeight="1" x14ac:dyDescent="0.25">
      <c r="A296" s="161">
        <v>43790.736134259256</v>
      </c>
      <c r="B296" s="54">
        <v>43791</v>
      </c>
      <c r="C296" s="172">
        <v>96.1</v>
      </c>
      <c r="D296" s="159" t="s">
        <v>186</v>
      </c>
      <c r="E296" s="158" t="s">
        <v>28</v>
      </c>
    </row>
    <row r="297" spans="1:5" ht="15" customHeight="1" x14ac:dyDescent="0.25">
      <c r="A297" s="161">
        <v>43790.651030092595</v>
      </c>
      <c r="B297" s="54">
        <v>43791</v>
      </c>
      <c r="C297" s="172">
        <v>485.5</v>
      </c>
      <c r="D297" s="159" t="s">
        <v>187</v>
      </c>
      <c r="E297" s="158" t="s">
        <v>28</v>
      </c>
    </row>
    <row r="298" spans="1:5" ht="15" customHeight="1" x14ac:dyDescent="0.25">
      <c r="A298" s="161">
        <v>43790.632731481484</v>
      </c>
      <c r="B298" s="54">
        <v>43791</v>
      </c>
      <c r="C298" s="172">
        <v>291.3</v>
      </c>
      <c r="D298" s="159" t="s">
        <v>613</v>
      </c>
      <c r="E298" s="158" t="s">
        <v>28</v>
      </c>
    </row>
    <row r="299" spans="1:5" ht="15" customHeight="1" x14ac:dyDescent="0.25">
      <c r="A299" s="161">
        <v>43790.577581018515</v>
      </c>
      <c r="B299" s="54">
        <v>43791</v>
      </c>
      <c r="C299" s="172">
        <v>46.1</v>
      </c>
      <c r="D299" s="159" t="s">
        <v>614</v>
      </c>
      <c r="E299" s="158" t="s">
        <v>28</v>
      </c>
    </row>
    <row r="300" spans="1:5" ht="15" customHeight="1" x14ac:dyDescent="0.25">
      <c r="A300" s="161">
        <v>43790.575555555559</v>
      </c>
      <c r="B300" s="54">
        <v>43791</v>
      </c>
      <c r="C300" s="172">
        <v>96.1</v>
      </c>
      <c r="D300" s="159" t="s">
        <v>188</v>
      </c>
      <c r="E300" s="158" t="s">
        <v>28</v>
      </c>
    </row>
    <row r="301" spans="1:5" ht="15" customHeight="1" x14ac:dyDescent="0.25">
      <c r="A301" s="161">
        <v>43790.524710648147</v>
      </c>
      <c r="B301" s="54">
        <v>43791</v>
      </c>
      <c r="C301" s="172">
        <v>96.1</v>
      </c>
      <c r="D301" s="159" t="s">
        <v>615</v>
      </c>
      <c r="E301" s="158" t="s">
        <v>28</v>
      </c>
    </row>
    <row r="302" spans="1:5" ht="15" customHeight="1" x14ac:dyDescent="0.25">
      <c r="A302" s="161">
        <v>43790.521701388891</v>
      </c>
      <c r="B302" s="54">
        <v>43791</v>
      </c>
      <c r="C302" s="172">
        <v>971</v>
      </c>
      <c r="D302" s="159" t="s">
        <v>562</v>
      </c>
      <c r="E302" s="158" t="s">
        <v>28</v>
      </c>
    </row>
    <row r="303" spans="1:5" ht="15" customHeight="1" x14ac:dyDescent="0.25">
      <c r="A303" s="161">
        <v>43790.48773148148</v>
      </c>
      <c r="B303" s="54">
        <v>43791</v>
      </c>
      <c r="C303" s="172">
        <v>46.1</v>
      </c>
      <c r="D303" s="159" t="s">
        <v>616</v>
      </c>
      <c r="E303" s="158" t="s">
        <v>28</v>
      </c>
    </row>
    <row r="304" spans="1:5" ht="15" customHeight="1" x14ac:dyDescent="0.25">
      <c r="A304" s="161">
        <v>43790.485162037039</v>
      </c>
      <c r="B304" s="54">
        <v>43791</v>
      </c>
      <c r="C304" s="172">
        <v>194.2</v>
      </c>
      <c r="D304" s="159" t="s">
        <v>189</v>
      </c>
      <c r="E304" s="158" t="s">
        <v>28</v>
      </c>
    </row>
    <row r="305" spans="1:5" ht="15" customHeight="1" x14ac:dyDescent="0.25">
      <c r="A305" s="161">
        <v>43790.434953703705</v>
      </c>
      <c r="B305" s="54">
        <v>43791</v>
      </c>
      <c r="C305" s="172">
        <v>96.1</v>
      </c>
      <c r="D305" s="159" t="s">
        <v>190</v>
      </c>
      <c r="E305" s="158" t="s">
        <v>28</v>
      </c>
    </row>
    <row r="306" spans="1:5" ht="15" customHeight="1" x14ac:dyDescent="0.25">
      <c r="A306" s="161">
        <v>43790.432800925926</v>
      </c>
      <c r="B306" s="54">
        <v>43791</v>
      </c>
      <c r="C306" s="172">
        <v>26.1</v>
      </c>
      <c r="D306" s="159" t="s">
        <v>617</v>
      </c>
      <c r="E306" s="158" t="s">
        <v>28</v>
      </c>
    </row>
    <row r="307" spans="1:5" ht="15" customHeight="1" x14ac:dyDescent="0.25">
      <c r="A307" s="161">
        <v>43790.42459490741</v>
      </c>
      <c r="B307" s="54">
        <v>43791</v>
      </c>
      <c r="C307" s="172">
        <v>96.1</v>
      </c>
      <c r="D307" s="160" t="s">
        <v>298</v>
      </c>
      <c r="E307" s="158" t="s">
        <v>28</v>
      </c>
    </row>
    <row r="308" spans="1:5" ht="15" customHeight="1" x14ac:dyDescent="0.25">
      <c r="A308" s="161">
        <v>43790.40353009259</v>
      </c>
      <c r="B308" s="54">
        <v>43791</v>
      </c>
      <c r="C308" s="172">
        <v>971</v>
      </c>
      <c r="D308" s="159" t="s">
        <v>618</v>
      </c>
      <c r="E308" s="158" t="s">
        <v>28</v>
      </c>
    </row>
    <row r="309" spans="1:5" ht="15" customHeight="1" x14ac:dyDescent="0.25">
      <c r="A309" s="161">
        <v>43790.377280092594</v>
      </c>
      <c r="B309" s="54">
        <v>43791</v>
      </c>
      <c r="C309" s="172">
        <v>194.2</v>
      </c>
      <c r="D309" s="159" t="s">
        <v>112</v>
      </c>
      <c r="E309" s="158" t="s">
        <v>28</v>
      </c>
    </row>
    <row r="310" spans="1:5" ht="15" customHeight="1" x14ac:dyDescent="0.25">
      <c r="A310" s="161">
        <v>43790.361851851849</v>
      </c>
      <c r="B310" s="54">
        <v>43791</v>
      </c>
      <c r="C310" s="172">
        <v>46.1</v>
      </c>
      <c r="D310" s="159" t="s">
        <v>192</v>
      </c>
      <c r="E310" s="158" t="s">
        <v>28</v>
      </c>
    </row>
    <row r="311" spans="1:5" ht="15" customHeight="1" x14ac:dyDescent="0.25">
      <c r="A311" s="161">
        <v>43790.33384259259</v>
      </c>
      <c r="B311" s="54">
        <v>43791</v>
      </c>
      <c r="C311" s="172">
        <v>971</v>
      </c>
      <c r="D311" s="160" t="s">
        <v>316</v>
      </c>
      <c r="E311" s="158" t="s">
        <v>28</v>
      </c>
    </row>
    <row r="312" spans="1:5" ht="15" customHeight="1" x14ac:dyDescent="0.25">
      <c r="A312" s="161">
        <v>43790.320416666669</v>
      </c>
      <c r="B312" s="54">
        <v>43791</v>
      </c>
      <c r="C312" s="172">
        <v>96.1</v>
      </c>
      <c r="D312" s="159" t="s">
        <v>299</v>
      </c>
      <c r="E312" s="158" t="s">
        <v>28</v>
      </c>
    </row>
    <row r="313" spans="1:5" ht="15" customHeight="1" x14ac:dyDescent="0.25">
      <c r="A313" s="161">
        <v>43790.066886574074</v>
      </c>
      <c r="B313" s="54">
        <v>43791</v>
      </c>
      <c r="C313" s="172">
        <v>6.1</v>
      </c>
      <c r="D313" s="159" t="s">
        <v>193</v>
      </c>
      <c r="E313" s="158" t="s">
        <v>28</v>
      </c>
    </row>
    <row r="314" spans="1:5" ht="15" customHeight="1" x14ac:dyDescent="0.25">
      <c r="A314" s="161">
        <v>43790.01326388889</v>
      </c>
      <c r="B314" s="54">
        <v>43791</v>
      </c>
      <c r="C314" s="172">
        <v>971</v>
      </c>
      <c r="D314" s="159" t="s">
        <v>555</v>
      </c>
      <c r="E314" s="158" t="s">
        <v>28</v>
      </c>
    </row>
    <row r="315" spans="1:5" ht="15" customHeight="1" x14ac:dyDescent="0.25">
      <c r="A315" s="161">
        <v>43790.001921296294</v>
      </c>
      <c r="B315" s="54">
        <v>43791</v>
      </c>
      <c r="C315" s="172">
        <v>242.75</v>
      </c>
      <c r="D315" s="160" t="s">
        <v>194</v>
      </c>
      <c r="E315" s="158" t="s">
        <v>28</v>
      </c>
    </row>
    <row r="316" spans="1:5" ht="15" customHeight="1" x14ac:dyDescent="0.25">
      <c r="A316" s="161">
        <v>43791.834074074075</v>
      </c>
      <c r="B316" s="54">
        <v>43794</v>
      </c>
      <c r="C316" s="172">
        <v>96.1</v>
      </c>
      <c r="D316" s="159" t="s">
        <v>260</v>
      </c>
      <c r="E316" s="158" t="s">
        <v>28</v>
      </c>
    </row>
    <row r="317" spans="1:5" ht="15" customHeight="1" x14ac:dyDescent="0.25">
      <c r="A317" s="161">
        <v>43791.800636574073</v>
      </c>
      <c r="B317" s="54">
        <v>43794</v>
      </c>
      <c r="C317" s="172">
        <v>1942</v>
      </c>
      <c r="D317" s="159" t="s">
        <v>619</v>
      </c>
      <c r="E317" s="158" t="s">
        <v>28</v>
      </c>
    </row>
    <row r="318" spans="1:5" ht="15" customHeight="1" x14ac:dyDescent="0.25">
      <c r="A318" s="161">
        <v>43791.786261574074</v>
      </c>
      <c r="B318" s="54">
        <v>43794</v>
      </c>
      <c r="C318" s="172">
        <v>485.5</v>
      </c>
      <c r="D318" s="159" t="s">
        <v>620</v>
      </c>
      <c r="E318" s="158" t="s">
        <v>32</v>
      </c>
    </row>
    <row r="319" spans="1:5" ht="15" customHeight="1" x14ac:dyDescent="0.25">
      <c r="A319" s="161">
        <v>43791.721608796295</v>
      </c>
      <c r="B319" s="54">
        <v>43794</v>
      </c>
      <c r="C319" s="172">
        <v>46.1</v>
      </c>
      <c r="D319" s="159" t="s">
        <v>621</v>
      </c>
      <c r="E319" s="158" t="s">
        <v>28</v>
      </c>
    </row>
    <row r="320" spans="1:5" ht="15" customHeight="1" x14ac:dyDescent="0.25">
      <c r="A320" s="161">
        <v>43791.680115740739</v>
      </c>
      <c r="B320" s="54">
        <v>43794</v>
      </c>
      <c r="C320" s="172">
        <v>485.5</v>
      </c>
      <c r="D320" s="159" t="s">
        <v>195</v>
      </c>
      <c r="E320" s="158" t="s">
        <v>28</v>
      </c>
    </row>
    <row r="321" spans="1:5" ht="15" customHeight="1" x14ac:dyDescent="0.25">
      <c r="A321" s="161">
        <v>43791.645231481481</v>
      </c>
      <c r="B321" s="54">
        <v>43794</v>
      </c>
      <c r="C321" s="172">
        <v>971</v>
      </c>
      <c r="D321" s="159" t="s">
        <v>622</v>
      </c>
      <c r="E321" s="158" t="s">
        <v>28</v>
      </c>
    </row>
    <row r="322" spans="1:5" ht="15" customHeight="1" x14ac:dyDescent="0.25">
      <c r="A322" s="161">
        <v>43791.585509259261</v>
      </c>
      <c r="B322" s="54">
        <v>43794</v>
      </c>
      <c r="C322" s="172">
        <v>46.1</v>
      </c>
      <c r="D322" s="159" t="s">
        <v>623</v>
      </c>
      <c r="E322" s="158" t="s">
        <v>28</v>
      </c>
    </row>
    <row r="323" spans="1:5" ht="15" customHeight="1" x14ac:dyDescent="0.25">
      <c r="A323" s="161">
        <v>43791.565960648149</v>
      </c>
      <c r="B323" s="54">
        <v>43794</v>
      </c>
      <c r="C323" s="172">
        <v>46.1</v>
      </c>
      <c r="D323" s="159" t="s">
        <v>624</v>
      </c>
      <c r="E323" s="158" t="s">
        <v>28</v>
      </c>
    </row>
    <row r="324" spans="1:5" ht="15" customHeight="1" x14ac:dyDescent="0.25">
      <c r="A324" s="161">
        <v>43791.526817129627</v>
      </c>
      <c r="B324" s="54">
        <v>43794</v>
      </c>
      <c r="C324" s="172">
        <v>46.1</v>
      </c>
      <c r="D324" s="159" t="s">
        <v>625</v>
      </c>
      <c r="E324" s="158" t="s">
        <v>28</v>
      </c>
    </row>
    <row r="325" spans="1:5" ht="15" customHeight="1" x14ac:dyDescent="0.25">
      <c r="A325" s="161">
        <v>43791.514930555553</v>
      </c>
      <c r="B325" s="54">
        <v>43794</v>
      </c>
      <c r="C325" s="172">
        <v>485.5</v>
      </c>
      <c r="D325" s="159" t="s">
        <v>196</v>
      </c>
      <c r="E325" s="158" t="s">
        <v>28</v>
      </c>
    </row>
    <row r="326" spans="1:5" ht="15" customHeight="1" x14ac:dyDescent="0.25">
      <c r="A326" s="161">
        <v>43791.477939814817</v>
      </c>
      <c r="B326" s="54">
        <v>43794</v>
      </c>
      <c r="C326" s="172">
        <v>46.1</v>
      </c>
      <c r="D326" s="159" t="s">
        <v>626</v>
      </c>
      <c r="E326" s="158" t="s">
        <v>28</v>
      </c>
    </row>
    <row r="327" spans="1:5" ht="15" customHeight="1" x14ac:dyDescent="0.25">
      <c r="A327" s="161">
        <v>43792.978275462963</v>
      </c>
      <c r="B327" s="54">
        <v>43794</v>
      </c>
      <c r="C327" s="172">
        <v>46.1</v>
      </c>
      <c r="D327" s="159" t="s">
        <v>197</v>
      </c>
      <c r="E327" s="158" t="s">
        <v>28</v>
      </c>
    </row>
    <row r="328" spans="1:5" ht="15" customHeight="1" x14ac:dyDescent="0.25">
      <c r="A328" s="161">
        <v>43792.946203703701</v>
      </c>
      <c r="B328" s="54">
        <v>43794</v>
      </c>
      <c r="C328" s="172">
        <v>291.3</v>
      </c>
      <c r="D328" s="159" t="s">
        <v>198</v>
      </c>
      <c r="E328" s="158" t="s">
        <v>28</v>
      </c>
    </row>
    <row r="329" spans="1:5" ht="15" customHeight="1" x14ac:dyDescent="0.25">
      <c r="A329" s="161">
        <v>43792.675358796296</v>
      </c>
      <c r="B329" s="54">
        <v>43794</v>
      </c>
      <c r="C329" s="172">
        <v>194.2</v>
      </c>
      <c r="D329" s="159" t="s">
        <v>199</v>
      </c>
      <c r="E329" s="158" t="s">
        <v>28</v>
      </c>
    </row>
    <row r="330" spans="1:5" ht="15" customHeight="1" x14ac:dyDescent="0.25">
      <c r="A330" s="161">
        <v>43792.672592592593</v>
      </c>
      <c r="B330" s="54">
        <v>43794</v>
      </c>
      <c r="C330" s="172">
        <v>291.3</v>
      </c>
      <c r="D330" s="159" t="s">
        <v>201</v>
      </c>
      <c r="E330" s="158" t="s">
        <v>28</v>
      </c>
    </row>
    <row r="331" spans="1:5" ht="15" customHeight="1" x14ac:dyDescent="0.25">
      <c r="A331" s="161">
        <v>43792.594363425924</v>
      </c>
      <c r="B331" s="54">
        <v>43794</v>
      </c>
      <c r="C331" s="172">
        <v>485.5</v>
      </c>
      <c r="D331" s="159" t="s">
        <v>202</v>
      </c>
      <c r="E331" s="158" t="s">
        <v>28</v>
      </c>
    </row>
    <row r="332" spans="1:5" ht="15" customHeight="1" x14ac:dyDescent="0.25">
      <c r="A332" s="161">
        <v>43792.579421296294</v>
      </c>
      <c r="B332" s="54">
        <v>43794</v>
      </c>
      <c r="C332" s="172">
        <v>96.1</v>
      </c>
      <c r="D332" s="159" t="s">
        <v>627</v>
      </c>
      <c r="E332" s="158" t="s">
        <v>28</v>
      </c>
    </row>
    <row r="333" spans="1:5" ht="15" customHeight="1" x14ac:dyDescent="0.25">
      <c r="A333" s="161">
        <v>43792.459201388891</v>
      </c>
      <c r="B333" s="54">
        <v>43794</v>
      </c>
      <c r="C333" s="172">
        <v>96.1</v>
      </c>
      <c r="D333" s="159" t="s">
        <v>203</v>
      </c>
      <c r="E333" s="158" t="s">
        <v>28</v>
      </c>
    </row>
    <row r="334" spans="1:5" ht="15" customHeight="1" x14ac:dyDescent="0.25">
      <c r="A334" s="161">
        <v>43792.454050925924</v>
      </c>
      <c r="B334" s="54">
        <v>43794</v>
      </c>
      <c r="C334" s="172">
        <v>971</v>
      </c>
      <c r="D334" s="159" t="s">
        <v>628</v>
      </c>
      <c r="E334" s="158" t="s">
        <v>28</v>
      </c>
    </row>
    <row r="335" spans="1:5" ht="15" customHeight="1" x14ac:dyDescent="0.25">
      <c r="A335" s="161">
        <v>43792.038657407407</v>
      </c>
      <c r="B335" s="54">
        <v>43794</v>
      </c>
      <c r="C335" s="172">
        <v>96.1</v>
      </c>
      <c r="D335" s="159" t="s">
        <v>204</v>
      </c>
      <c r="E335" s="158" t="s">
        <v>28</v>
      </c>
    </row>
    <row r="336" spans="1:5" ht="15" customHeight="1" x14ac:dyDescent="0.25">
      <c r="A336" s="161">
        <v>43793.922256944446</v>
      </c>
      <c r="B336" s="54">
        <v>43794</v>
      </c>
      <c r="C336" s="172">
        <v>96.1</v>
      </c>
      <c r="D336" s="160" t="s">
        <v>629</v>
      </c>
      <c r="E336" s="158" t="s">
        <v>28</v>
      </c>
    </row>
    <row r="337" spans="1:5" ht="15" customHeight="1" x14ac:dyDescent="0.25">
      <c r="A337" s="161">
        <v>43793.881493055553</v>
      </c>
      <c r="B337" s="54">
        <v>43794</v>
      </c>
      <c r="C337" s="172">
        <v>194.2</v>
      </c>
      <c r="D337" s="159" t="s">
        <v>205</v>
      </c>
      <c r="E337" s="158" t="s">
        <v>28</v>
      </c>
    </row>
    <row r="338" spans="1:5" ht="15" customHeight="1" x14ac:dyDescent="0.25">
      <c r="A338" s="161">
        <v>43793.829456018517</v>
      </c>
      <c r="B338" s="54">
        <v>43794</v>
      </c>
      <c r="C338" s="172">
        <v>96.1</v>
      </c>
      <c r="D338" s="159" t="s">
        <v>206</v>
      </c>
      <c r="E338" s="158" t="s">
        <v>28</v>
      </c>
    </row>
    <row r="339" spans="1:5" ht="15" customHeight="1" x14ac:dyDescent="0.25">
      <c r="A339" s="161">
        <v>43793.746168981481</v>
      </c>
      <c r="B339" s="54">
        <v>43794</v>
      </c>
      <c r="C339" s="172">
        <v>96.1</v>
      </c>
      <c r="D339" s="159" t="s">
        <v>207</v>
      </c>
      <c r="E339" s="158" t="s">
        <v>28</v>
      </c>
    </row>
    <row r="340" spans="1:5" ht="15" customHeight="1" x14ac:dyDescent="0.25">
      <c r="A340" s="161">
        <v>43793.735763888886</v>
      </c>
      <c r="B340" s="54">
        <v>43794</v>
      </c>
      <c r="C340" s="172">
        <v>291.3</v>
      </c>
      <c r="D340" s="159" t="s">
        <v>200</v>
      </c>
      <c r="E340" s="158" t="s">
        <v>28</v>
      </c>
    </row>
    <row r="341" spans="1:5" ht="15" customHeight="1" x14ac:dyDescent="0.25">
      <c r="A341" s="161">
        <v>43793.612349537034</v>
      </c>
      <c r="B341" s="54">
        <v>43794</v>
      </c>
      <c r="C341" s="172">
        <v>485.5</v>
      </c>
      <c r="D341" s="159" t="s">
        <v>208</v>
      </c>
      <c r="E341" s="158" t="s">
        <v>28</v>
      </c>
    </row>
    <row r="342" spans="1:5" ht="15" customHeight="1" x14ac:dyDescent="0.25">
      <c r="A342" s="161">
        <v>43793.553449074076</v>
      </c>
      <c r="B342" s="54">
        <v>43794</v>
      </c>
      <c r="C342" s="172">
        <v>485.5</v>
      </c>
      <c r="D342" s="159" t="s">
        <v>209</v>
      </c>
      <c r="E342" s="158" t="s">
        <v>28</v>
      </c>
    </row>
    <row r="343" spans="1:5" ht="15" customHeight="1" x14ac:dyDescent="0.25">
      <c r="A343" s="161">
        <v>43793.543946759259</v>
      </c>
      <c r="B343" s="54">
        <v>43794</v>
      </c>
      <c r="C343" s="172">
        <v>194.2</v>
      </c>
      <c r="D343" s="159" t="s">
        <v>630</v>
      </c>
      <c r="E343" s="158" t="s">
        <v>28</v>
      </c>
    </row>
    <row r="344" spans="1:5" ht="15" customHeight="1" x14ac:dyDescent="0.25">
      <c r="A344" s="161">
        <v>43793.511805555558</v>
      </c>
      <c r="B344" s="54">
        <v>43794</v>
      </c>
      <c r="C344" s="172">
        <v>96.1</v>
      </c>
      <c r="D344" s="159" t="s">
        <v>631</v>
      </c>
      <c r="E344" s="158" t="s">
        <v>28</v>
      </c>
    </row>
    <row r="345" spans="1:5" ht="15" customHeight="1" x14ac:dyDescent="0.25">
      <c r="A345" s="161">
        <v>43793.480324074073</v>
      </c>
      <c r="B345" s="54">
        <v>43794</v>
      </c>
      <c r="C345" s="172">
        <v>291.3</v>
      </c>
      <c r="D345" s="159" t="s">
        <v>179</v>
      </c>
      <c r="E345" s="158" t="s">
        <v>28</v>
      </c>
    </row>
    <row r="346" spans="1:5" ht="15" customHeight="1" x14ac:dyDescent="0.25">
      <c r="A346" s="161">
        <v>43793.480208333334</v>
      </c>
      <c r="B346" s="54">
        <v>43794</v>
      </c>
      <c r="C346" s="172">
        <v>485.5</v>
      </c>
      <c r="D346" s="159" t="s">
        <v>210</v>
      </c>
      <c r="E346" s="158" t="s">
        <v>28</v>
      </c>
    </row>
    <row r="347" spans="1:5" ht="15" customHeight="1" x14ac:dyDescent="0.25">
      <c r="A347" s="161">
        <v>43793.426504629628</v>
      </c>
      <c r="B347" s="54">
        <v>43794</v>
      </c>
      <c r="C347" s="172">
        <v>485.5</v>
      </c>
      <c r="D347" s="159" t="s">
        <v>211</v>
      </c>
      <c r="E347" s="158" t="s">
        <v>28</v>
      </c>
    </row>
    <row r="348" spans="1:5" ht="15" customHeight="1" x14ac:dyDescent="0.25">
      <c r="A348" s="161">
        <v>43793.029363425929</v>
      </c>
      <c r="B348" s="54">
        <v>43794</v>
      </c>
      <c r="C348" s="172">
        <v>291.3</v>
      </c>
      <c r="D348" s="159" t="s">
        <v>632</v>
      </c>
      <c r="E348" s="158" t="s">
        <v>28</v>
      </c>
    </row>
    <row r="349" spans="1:5" ht="15" customHeight="1" x14ac:dyDescent="0.25">
      <c r="A349" s="161">
        <v>43793.025925925926</v>
      </c>
      <c r="B349" s="54">
        <v>43794</v>
      </c>
      <c r="C349" s="172">
        <v>96.1</v>
      </c>
      <c r="D349" s="160" t="s">
        <v>212</v>
      </c>
      <c r="E349" s="158" t="s">
        <v>28</v>
      </c>
    </row>
    <row r="350" spans="1:5" ht="15" customHeight="1" x14ac:dyDescent="0.25">
      <c r="A350" s="161">
        <v>43793.000243055554</v>
      </c>
      <c r="B350" s="54">
        <v>43794</v>
      </c>
      <c r="C350" s="172">
        <v>485.5</v>
      </c>
      <c r="D350" s="159" t="s">
        <v>633</v>
      </c>
      <c r="E350" s="158" t="s">
        <v>28</v>
      </c>
    </row>
    <row r="351" spans="1:5" ht="15" customHeight="1" x14ac:dyDescent="0.25">
      <c r="A351" s="161">
        <v>43794.961516203701</v>
      </c>
      <c r="B351" s="54">
        <v>43795</v>
      </c>
      <c r="C351" s="172">
        <v>485.5</v>
      </c>
      <c r="D351" s="159" t="s">
        <v>213</v>
      </c>
      <c r="E351" s="158" t="s">
        <v>28</v>
      </c>
    </row>
    <row r="352" spans="1:5" ht="15" customHeight="1" x14ac:dyDescent="0.25">
      <c r="A352" s="161">
        <v>43794.947268518517</v>
      </c>
      <c r="B352" s="54">
        <v>43795</v>
      </c>
      <c r="C352" s="172">
        <v>485.5</v>
      </c>
      <c r="D352" s="160" t="s">
        <v>316</v>
      </c>
      <c r="E352" s="158" t="s">
        <v>28</v>
      </c>
    </row>
    <row r="353" spans="1:5" ht="15" customHeight="1" x14ac:dyDescent="0.25">
      <c r="A353" s="161">
        <v>43794.903368055559</v>
      </c>
      <c r="B353" s="54">
        <v>43795</v>
      </c>
      <c r="C353" s="172">
        <v>2913</v>
      </c>
      <c r="D353" s="159" t="s">
        <v>634</v>
      </c>
      <c r="E353" s="158" t="s">
        <v>28</v>
      </c>
    </row>
    <row r="354" spans="1:5" ht="15" customHeight="1" x14ac:dyDescent="0.25">
      <c r="A354" s="161">
        <v>43794.830601851849</v>
      </c>
      <c r="B354" s="54">
        <v>43795</v>
      </c>
      <c r="C354" s="172">
        <v>96.1</v>
      </c>
      <c r="D354" s="159" t="s">
        <v>301</v>
      </c>
      <c r="E354" s="158" t="s">
        <v>28</v>
      </c>
    </row>
    <row r="355" spans="1:5" ht="15" customHeight="1" x14ac:dyDescent="0.25">
      <c r="A355" s="161">
        <v>43794.803969907407</v>
      </c>
      <c r="B355" s="54">
        <v>43795</v>
      </c>
      <c r="C355" s="172">
        <v>96.1</v>
      </c>
      <c r="D355" s="159" t="s">
        <v>215</v>
      </c>
      <c r="E355" s="158" t="s">
        <v>28</v>
      </c>
    </row>
    <row r="356" spans="1:5" ht="15" customHeight="1" x14ac:dyDescent="0.25">
      <c r="A356" s="161">
        <v>43794.71435185185</v>
      </c>
      <c r="B356" s="54">
        <v>43795</v>
      </c>
      <c r="C356" s="172">
        <v>194.2</v>
      </c>
      <c r="D356" s="159" t="s">
        <v>216</v>
      </c>
      <c r="E356" s="158" t="s">
        <v>28</v>
      </c>
    </row>
    <row r="357" spans="1:5" ht="15" customHeight="1" x14ac:dyDescent="0.25">
      <c r="A357" s="161">
        <v>43794.676620370374</v>
      </c>
      <c r="B357" s="54">
        <v>43795</v>
      </c>
      <c r="C357" s="172">
        <v>2912.03</v>
      </c>
      <c r="D357" s="159" t="s">
        <v>635</v>
      </c>
      <c r="E357" s="158" t="s">
        <v>28</v>
      </c>
    </row>
    <row r="358" spans="1:5" ht="15" customHeight="1" x14ac:dyDescent="0.25">
      <c r="A358" s="161">
        <v>43794.66642361111</v>
      </c>
      <c r="B358" s="54">
        <v>43795</v>
      </c>
      <c r="C358" s="172">
        <v>485.5</v>
      </c>
      <c r="D358" s="159" t="s">
        <v>636</v>
      </c>
      <c r="E358" s="158" t="s">
        <v>28</v>
      </c>
    </row>
    <row r="359" spans="1:5" ht="15" customHeight="1" x14ac:dyDescent="0.25">
      <c r="A359" s="161">
        <v>43794.619490740741</v>
      </c>
      <c r="B359" s="54">
        <v>43795</v>
      </c>
      <c r="C359" s="172">
        <v>485.5</v>
      </c>
      <c r="D359" s="159" t="s">
        <v>217</v>
      </c>
      <c r="E359" s="158" t="s">
        <v>28</v>
      </c>
    </row>
    <row r="360" spans="1:5" ht="15" customHeight="1" x14ac:dyDescent="0.25">
      <c r="A360" s="161">
        <v>43794.571562500001</v>
      </c>
      <c r="B360" s="54">
        <v>43795</v>
      </c>
      <c r="C360" s="172">
        <v>96.1</v>
      </c>
      <c r="D360" s="159" t="s">
        <v>637</v>
      </c>
      <c r="E360" s="158" t="s">
        <v>28</v>
      </c>
    </row>
    <row r="361" spans="1:5" ht="15" customHeight="1" x14ac:dyDescent="0.25">
      <c r="A361" s="161">
        <v>43794.372337962966</v>
      </c>
      <c r="B361" s="54">
        <v>43795</v>
      </c>
      <c r="C361" s="172">
        <v>485.5</v>
      </c>
      <c r="D361" s="160" t="s">
        <v>638</v>
      </c>
      <c r="E361" s="158" t="s">
        <v>28</v>
      </c>
    </row>
    <row r="362" spans="1:5" ht="15" customHeight="1" x14ac:dyDescent="0.25">
      <c r="A362" s="161">
        <v>43795.899652777778</v>
      </c>
      <c r="B362" s="54">
        <v>43796</v>
      </c>
      <c r="C362" s="172">
        <v>7860.24</v>
      </c>
      <c r="D362" s="159" t="s">
        <v>639</v>
      </c>
      <c r="E362" s="158" t="s">
        <v>28</v>
      </c>
    </row>
    <row r="363" spans="1:5" ht="15" customHeight="1" x14ac:dyDescent="0.25">
      <c r="A363" s="161">
        <v>43795.888506944444</v>
      </c>
      <c r="B363" s="54">
        <v>43796</v>
      </c>
      <c r="C363" s="172">
        <v>96.1</v>
      </c>
      <c r="D363" s="159" t="s">
        <v>262</v>
      </c>
      <c r="E363" s="158" t="s">
        <v>28</v>
      </c>
    </row>
    <row r="364" spans="1:5" ht="15" customHeight="1" x14ac:dyDescent="0.25">
      <c r="A364" s="161">
        <v>43795.819930555554</v>
      </c>
      <c r="B364" s="54">
        <v>43796</v>
      </c>
      <c r="C364" s="172">
        <v>194.2</v>
      </c>
      <c r="D364" s="159" t="s">
        <v>214</v>
      </c>
      <c r="E364" s="158" t="s">
        <v>28</v>
      </c>
    </row>
    <row r="365" spans="1:5" ht="15" customHeight="1" x14ac:dyDescent="0.25">
      <c r="A365" s="161">
        <v>43795.707060185188</v>
      </c>
      <c r="B365" s="54">
        <v>43796</v>
      </c>
      <c r="C365" s="172">
        <v>1942</v>
      </c>
      <c r="D365" s="159" t="s">
        <v>218</v>
      </c>
      <c r="E365" s="158" t="s">
        <v>28</v>
      </c>
    </row>
    <row r="366" spans="1:5" ht="15" customHeight="1" x14ac:dyDescent="0.25">
      <c r="A366" s="161">
        <v>43795.701296296298</v>
      </c>
      <c r="B366" s="54">
        <v>43796</v>
      </c>
      <c r="C366" s="172">
        <v>46.1</v>
      </c>
      <c r="D366" s="159" t="s">
        <v>640</v>
      </c>
      <c r="E366" s="158" t="s">
        <v>28</v>
      </c>
    </row>
    <row r="367" spans="1:5" ht="15" customHeight="1" x14ac:dyDescent="0.25">
      <c r="A367" s="161">
        <v>43795.609479166669</v>
      </c>
      <c r="B367" s="54">
        <v>43796</v>
      </c>
      <c r="C367" s="172">
        <v>96.1</v>
      </c>
      <c r="D367" s="159" t="s">
        <v>641</v>
      </c>
      <c r="E367" s="158" t="s">
        <v>28</v>
      </c>
    </row>
    <row r="368" spans="1:5" ht="15" customHeight="1" x14ac:dyDescent="0.25">
      <c r="A368" s="161">
        <v>43795.608067129629</v>
      </c>
      <c r="B368" s="54">
        <v>43796</v>
      </c>
      <c r="C368" s="172">
        <v>971</v>
      </c>
      <c r="D368" s="159" t="s">
        <v>219</v>
      </c>
      <c r="E368" s="158" t="s">
        <v>28</v>
      </c>
    </row>
    <row r="369" spans="1:5" ht="15" customHeight="1" x14ac:dyDescent="0.25">
      <c r="A369" s="161">
        <v>43795.602187500001</v>
      </c>
      <c r="B369" s="54">
        <v>43796</v>
      </c>
      <c r="C369" s="172">
        <v>46.1</v>
      </c>
      <c r="D369" s="159" t="s">
        <v>642</v>
      </c>
      <c r="E369" s="158" t="s">
        <v>28</v>
      </c>
    </row>
    <row r="370" spans="1:5" ht="15" customHeight="1" x14ac:dyDescent="0.25">
      <c r="A370" s="161">
        <v>43795.421006944445</v>
      </c>
      <c r="B370" s="54">
        <v>43796</v>
      </c>
      <c r="C370" s="172">
        <v>485.5</v>
      </c>
      <c r="D370" s="159" t="s">
        <v>221</v>
      </c>
      <c r="E370" s="158" t="s">
        <v>28</v>
      </c>
    </row>
    <row r="371" spans="1:5" ht="15" customHeight="1" x14ac:dyDescent="0.25">
      <c r="A371" s="161">
        <v>43795.320162037038</v>
      </c>
      <c r="B371" s="54">
        <v>43796</v>
      </c>
      <c r="C371" s="172">
        <v>485.5</v>
      </c>
      <c r="D371" s="160" t="s">
        <v>220</v>
      </c>
      <c r="E371" s="158" t="s">
        <v>28</v>
      </c>
    </row>
    <row r="372" spans="1:5" ht="15" customHeight="1" x14ac:dyDescent="0.25">
      <c r="A372" s="161">
        <v>43796.877025462964</v>
      </c>
      <c r="B372" s="54">
        <v>43797</v>
      </c>
      <c r="C372" s="172">
        <v>194.2</v>
      </c>
      <c r="D372" s="159" t="s">
        <v>643</v>
      </c>
      <c r="E372" s="158" t="s">
        <v>28</v>
      </c>
    </row>
    <row r="373" spans="1:5" ht="15" customHeight="1" x14ac:dyDescent="0.25">
      <c r="A373" s="161">
        <v>43796.856886574074</v>
      </c>
      <c r="B373" s="54">
        <v>43797</v>
      </c>
      <c r="C373" s="172">
        <v>971</v>
      </c>
      <c r="D373" s="159" t="s">
        <v>644</v>
      </c>
      <c r="E373" s="158" t="s">
        <v>62</v>
      </c>
    </row>
    <row r="374" spans="1:5" ht="15" customHeight="1" x14ac:dyDescent="0.25">
      <c r="A374" s="161">
        <v>43796.849826388891</v>
      </c>
      <c r="B374" s="54">
        <v>43797</v>
      </c>
      <c r="C374" s="172">
        <v>96.1</v>
      </c>
      <c r="D374" s="159" t="s">
        <v>645</v>
      </c>
      <c r="E374" s="158" t="s">
        <v>28</v>
      </c>
    </row>
    <row r="375" spans="1:5" ht="15" customHeight="1" x14ac:dyDescent="0.25">
      <c r="A375" s="161">
        <v>43796.722233796296</v>
      </c>
      <c r="B375" s="54">
        <v>43797</v>
      </c>
      <c r="C375" s="172">
        <v>485.5</v>
      </c>
      <c r="D375" s="159" t="s">
        <v>222</v>
      </c>
      <c r="E375" s="158" t="s">
        <v>28</v>
      </c>
    </row>
    <row r="376" spans="1:5" ht="15" customHeight="1" x14ac:dyDescent="0.25">
      <c r="A376" s="161">
        <v>43796.676111111112</v>
      </c>
      <c r="B376" s="54">
        <v>43797</v>
      </c>
      <c r="C376" s="172">
        <v>485.5</v>
      </c>
      <c r="D376" s="159" t="s">
        <v>223</v>
      </c>
      <c r="E376" s="158" t="s">
        <v>28</v>
      </c>
    </row>
    <row r="377" spans="1:5" ht="15" customHeight="1" x14ac:dyDescent="0.25">
      <c r="A377" s="161">
        <v>43796.671990740739</v>
      </c>
      <c r="B377" s="54">
        <v>43797</v>
      </c>
      <c r="C377" s="172">
        <v>971</v>
      </c>
      <c r="D377" s="159" t="s">
        <v>224</v>
      </c>
      <c r="E377" s="158" t="s">
        <v>28</v>
      </c>
    </row>
    <row r="378" spans="1:5" ht="15" customHeight="1" x14ac:dyDescent="0.25">
      <c r="A378" s="161">
        <v>43796.633680555555</v>
      </c>
      <c r="B378" s="54">
        <v>43797</v>
      </c>
      <c r="C378" s="172">
        <v>194.2</v>
      </c>
      <c r="D378" s="159" t="s">
        <v>646</v>
      </c>
      <c r="E378" s="158" t="s">
        <v>28</v>
      </c>
    </row>
    <row r="379" spans="1:5" ht="15" customHeight="1" x14ac:dyDescent="0.25">
      <c r="A379" s="161">
        <v>43796.540034722224</v>
      </c>
      <c r="B379" s="54">
        <v>43797</v>
      </c>
      <c r="C379" s="172">
        <v>46.1</v>
      </c>
      <c r="D379" s="159" t="s">
        <v>647</v>
      </c>
      <c r="E379" s="158" t="s">
        <v>28</v>
      </c>
    </row>
    <row r="380" spans="1:5" ht="15" customHeight="1" x14ac:dyDescent="0.25">
      <c r="A380" s="161">
        <v>43796.53702546296</v>
      </c>
      <c r="B380" s="54">
        <v>43797</v>
      </c>
      <c r="C380" s="172">
        <v>485.5</v>
      </c>
      <c r="D380" s="159" t="s">
        <v>225</v>
      </c>
      <c r="E380" s="158" t="s">
        <v>28</v>
      </c>
    </row>
    <row r="381" spans="1:5" ht="15" customHeight="1" x14ac:dyDescent="0.25">
      <c r="A381" s="161">
        <v>43796.522719907407</v>
      </c>
      <c r="B381" s="54">
        <v>43797</v>
      </c>
      <c r="C381" s="172">
        <v>485.5</v>
      </c>
      <c r="D381" s="159" t="s">
        <v>226</v>
      </c>
      <c r="E381" s="158" t="s">
        <v>28</v>
      </c>
    </row>
    <row r="382" spans="1:5" ht="15" customHeight="1" x14ac:dyDescent="0.25">
      <c r="A382" s="161">
        <v>43796.501863425925</v>
      </c>
      <c r="B382" s="54">
        <v>43797</v>
      </c>
      <c r="C382" s="172">
        <v>96.1</v>
      </c>
      <c r="D382" s="159" t="s">
        <v>304</v>
      </c>
      <c r="E382" s="158" t="s">
        <v>28</v>
      </c>
    </row>
    <row r="383" spans="1:5" ht="15" customHeight="1" x14ac:dyDescent="0.25">
      <c r="A383" s="161">
        <v>43796.486898148149</v>
      </c>
      <c r="B383" s="54">
        <v>43797</v>
      </c>
      <c r="C383" s="172">
        <v>46.1</v>
      </c>
      <c r="D383" s="159" t="s">
        <v>648</v>
      </c>
      <c r="E383" s="158" t="s">
        <v>28</v>
      </c>
    </row>
    <row r="384" spans="1:5" ht="15" customHeight="1" x14ac:dyDescent="0.25">
      <c r="A384" s="161">
        <v>43796.459930555553</v>
      </c>
      <c r="B384" s="54">
        <v>43797</v>
      </c>
      <c r="C384" s="172">
        <v>242.75</v>
      </c>
      <c r="D384" s="159" t="s">
        <v>227</v>
      </c>
      <c r="E384" s="158" t="s">
        <v>28</v>
      </c>
    </row>
    <row r="385" spans="1:5" ht="15" customHeight="1" x14ac:dyDescent="0.25">
      <c r="A385" s="161">
        <v>43796.4374537037</v>
      </c>
      <c r="B385" s="54">
        <v>43797</v>
      </c>
      <c r="C385" s="172">
        <v>96.1</v>
      </c>
      <c r="D385" s="159" t="s">
        <v>649</v>
      </c>
      <c r="E385" s="158" t="s">
        <v>28</v>
      </c>
    </row>
    <row r="386" spans="1:5" ht="15" customHeight="1" x14ac:dyDescent="0.25">
      <c r="A386" s="161">
        <v>43797.940092592595</v>
      </c>
      <c r="B386" s="54">
        <v>43798</v>
      </c>
      <c r="C386" s="172">
        <v>291.3</v>
      </c>
      <c r="D386" s="159" t="s">
        <v>650</v>
      </c>
      <c r="E386" s="158" t="s">
        <v>28</v>
      </c>
    </row>
    <row r="387" spans="1:5" ht="15" customHeight="1" x14ac:dyDescent="0.25">
      <c r="A387" s="161">
        <v>43797.89644675926</v>
      </c>
      <c r="B387" s="54">
        <v>43798</v>
      </c>
      <c r="C387" s="172">
        <v>96.1</v>
      </c>
      <c r="D387" s="159" t="s">
        <v>651</v>
      </c>
      <c r="E387" s="158" t="s">
        <v>28</v>
      </c>
    </row>
    <row r="388" spans="1:5" ht="15" customHeight="1" x14ac:dyDescent="0.25">
      <c r="A388" s="161">
        <v>43797.869375000002</v>
      </c>
      <c r="B388" s="54">
        <v>43798</v>
      </c>
      <c r="C388" s="172">
        <v>485.5</v>
      </c>
      <c r="D388" s="159" t="s">
        <v>228</v>
      </c>
      <c r="E388" s="158" t="s">
        <v>28</v>
      </c>
    </row>
    <row r="389" spans="1:5" ht="15" customHeight="1" x14ac:dyDescent="0.25">
      <c r="A389" s="161">
        <v>43797.840057870373</v>
      </c>
      <c r="B389" s="54">
        <v>43798</v>
      </c>
      <c r="C389" s="172">
        <v>96.1</v>
      </c>
      <c r="D389" s="159" t="s">
        <v>263</v>
      </c>
      <c r="E389" s="158" t="s">
        <v>28</v>
      </c>
    </row>
    <row r="390" spans="1:5" ht="15" customHeight="1" x14ac:dyDescent="0.25">
      <c r="A390" s="161">
        <v>43797.784097222226</v>
      </c>
      <c r="B390" s="54">
        <v>43798</v>
      </c>
      <c r="C390" s="172">
        <v>194.2</v>
      </c>
      <c r="D390" s="159" t="s">
        <v>229</v>
      </c>
      <c r="E390" s="158" t="s">
        <v>28</v>
      </c>
    </row>
    <row r="391" spans="1:5" ht="15" customHeight="1" x14ac:dyDescent="0.25">
      <c r="A391" s="161">
        <v>43797.779467592591</v>
      </c>
      <c r="B391" s="54">
        <v>43798</v>
      </c>
      <c r="C391" s="172">
        <v>96.1</v>
      </c>
      <c r="D391" s="159" t="s">
        <v>230</v>
      </c>
      <c r="E391" s="158" t="s">
        <v>28</v>
      </c>
    </row>
    <row r="392" spans="1:5" ht="15" customHeight="1" x14ac:dyDescent="0.25">
      <c r="A392" s="161">
        <v>43797.767534722225</v>
      </c>
      <c r="B392" s="54">
        <v>43798</v>
      </c>
      <c r="C392" s="172">
        <v>46.1</v>
      </c>
      <c r="D392" s="159" t="s">
        <v>652</v>
      </c>
      <c r="E392" s="158" t="s">
        <v>28</v>
      </c>
    </row>
    <row r="393" spans="1:5" ht="15" customHeight="1" x14ac:dyDescent="0.25">
      <c r="A393" s="161">
        <v>43797.765856481485</v>
      </c>
      <c r="B393" s="54">
        <v>43798</v>
      </c>
      <c r="C393" s="172">
        <v>971</v>
      </c>
      <c r="D393" s="159" t="s">
        <v>231</v>
      </c>
      <c r="E393" s="158" t="s">
        <v>28</v>
      </c>
    </row>
    <row r="394" spans="1:5" ht="15" customHeight="1" x14ac:dyDescent="0.25">
      <c r="A394" s="161">
        <v>43797.725486111114</v>
      </c>
      <c r="B394" s="54">
        <v>43798</v>
      </c>
      <c r="C394" s="172">
        <v>194.2</v>
      </c>
      <c r="D394" s="159" t="s">
        <v>232</v>
      </c>
      <c r="E394" s="158" t="s">
        <v>28</v>
      </c>
    </row>
    <row r="395" spans="1:5" ht="15" customHeight="1" x14ac:dyDescent="0.25">
      <c r="A395" s="161">
        <v>43797.699988425928</v>
      </c>
      <c r="B395" s="54">
        <v>43798</v>
      </c>
      <c r="C395" s="172">
        <v>485.5</v>
      </c>
      <c r="D395" s="159" t="s">
        <v>71</v>
      </c>
      <c r="E395" s="158" t="s">
        <v>28</v>
      </c>
    </row>
    <row r="396" spans="1:5" ht="15" customHeight="1" x14ac:dyDescent="0.25">
      <c r="A396" s="161">
        <v>43797.651990740742</v>
      </c>
      <c r="B396" s="54">
        <v>43798</v>
      </c>
      <c r="C396" s="172">
        <v>291.3</v>
      </c>
      <c r="D396" s="159" t="s">
        <v>233</v>
      </c>
      <c r="E396" s="158" t="s">
        <v>28</v>
      </c>
    </row>
    <row r="397" spans="1:5" ht="15" customHeight="1" x14ac:dyDescent="0.25">
      <c r="A397" s="161">
        <v>43797.648576388892</v>
      </c>
      <c r="B397" s="54">
        <v>43798</v>
      </c>
      <c r="C397" s="172">
        <v>475.79</v>
      </c>
      <c r="D397" s="160" t="s">
        <v>316</v>
      </c>
      <c r="E397" s="158" t="s">
        <v>28</v>
      </c>
    </row>
    <row r="398" spans="1:5" ht="15" customHeight="1" x14ac:dyDescent="0.25">
      <c r="A398" s="161">
        <v>43797.638935185183</v>
      </c>
      <c r="B398" s="54">
        <v>43798</v>
      </c>
      <c r="C398" s="172">
        <v>485.5</v>
      </c>
      <c r="D398" s="159" t="s">
        <v>234</v>
      </c>
      <c r="E398" s="158" t="s">
        <v>28</v>
      </c>
    </row>
    <row r="399" spans="1:5" ht="15" customHeight="1" x14ac:dyDescent="0.25">
      <c r="A399" s="161">
        <v>43797.615497685183</v>
      </c>
      <c r="B399" s="54">
        <v>43798</v>
      </c>
      <c r="C399" s="172">
        <v>485.5</v>
      </c>
      <c r="D399" s="160" t="s">
        <v>316</v>
      </c>
      <c r="E399" s="158" t="s">
        <v>28</v>
      </c>
    </row>
    <row r="400" spans="1:5" ht="15" customHeight="1" x14ac:dyDescent="0.25">
      <c r="A400" s="161">
        <v>43797.608564814815</v>
      </c>
      <c r="B400" s="54">
        <v>43798</v>
      </c>
      <c r="C400" s="172">
        <v>485.5</v>
      </c>
      <c r="D400" s="159" t="s">
        <v>235</v>
      </c>
      <c r="E400" s="158" t="s">
        <v>28</v>
      </c>
    </row>
    <row r="401" spans="1:7" ht="15" customHeight="1" x14ac:dyDescent="0.25">
      <c r="A401" s="161">
        <v>43797.514456018522</v>
      </c>
      <c r="B401" s="54">
        <v>43798</v>
      </c>
      <c r="C401" s="172">
        <v>96.1</v>
      </c>
      <c r="D401" s="159" t="s">
        <v>653</v>
      </c>
      <c r="E401" s="158" t="s">
        <v>28</v>
      </c>
    </row>
    <row r="402" spans="1:7" ht="15" customHeight="1" x14ac:dyDescent="0.25">
      <c r="A402" s="161">
        <v>43797.511666666665</v>
      </c>
      <c r="B402" s="54">
        <v>43798</v>
      </c>
      <c r="C402" s="172">
        <v>485.5</v>
      </c>
      <c r="D402" s="159" t="s">
        <v>654</v>
      </c>
      <c r="E402" s="158" t="s">
        <v>28</v>
      </c>
    </row>
    <row r="403" spans="1:7" ht="15" customHeight="1" x14ac:dyDescent="0.25">
      <c r="A403" s="161">
        <v>43797.437013888892</v>
      </c>
      <c r="B403" s="54">
        <v>43798</v>
      </c>
      <c r="C403" s="172">
        <v>475.79</v>
      </c>
      <c r="D403" s="160" t="s">
        <v>316</v>
      </c>
      <c r="E403" s="158" t="s">
        <v>28</v>
      </c>
    </row>
    <row r="404" spans="1:7" ht="15" customHeight="1" x14ac:dyDescent="0.25">
      <c r="A404" s="161">
        <v>43797.427476851852</v>
      </c>
      <c r="B404" s="54">
        <v>43798</v>
      </c>
      <c r="C404" s="172">
        <v>485.5</v>
      </c>
      <c r="D404" s="159" t="s">
        <v>236</v>
      </c>
      <c r="E404" s="158" t="s">
        <v>28</v>
      </c>
    </row>
    <row r="405" spans="1:7" ht="15" customHeight="1" x14ac:dyDescent="0.25">
      <c r="A405" s="161">
        <v>43797.378113425926</v>
      </c>
      <c r="B405" s="54">
        <v>43798</v>
      </c>
      <c r="C405" s="172">
        <v>46.1</v>
      </c>
      <c r="D405" s="159" t="s">
        <v>611</v>
      </c>
      <c r="E405" s="158" t="s">
        <v>28</v>
      </c>
    </row>
    <row r="406" spans="1:7" ht="15" customHeight="1" x14ac:dyDescent="0.25">
      <c r="A406" s="161">
        <v>43797.315104166664</v>
      </c>
      <c r="B406" s="54">
        <v>43798</v>
      </c>
      <c r="C406" s="172">
        <v>86.1</v>
      </c>
      <c r="D406" s="159" t="s">
        <v>655</v>
      </c>
      <c r="E406" s="158" t="s">
        <v>28</v>
      </c>
    </row>
    <row r="407" spans="1:7" ht="15" customHeight="1" x14ac:dyDescent="0.25">
      <c r="A407" s="161">
        <v>43797.158564814818</v>
      </c>
      <c r="B407" s="54">
        <v>43798</v>
      </c>
      <c r="C407" s="172">
        <v>194.2</v>
      </c>
      <c r="D407" s="159" t="s">
        <v>237</v>
      </c>
      <c r="E407" s="158" t="s">
        <v>28</v>
      </c>
    </row>
    <row r="408" spans="1:7" ht="15" customHeight="1" x14ac:dyDescent="0.25">
      <c r="A408" s="161">
        <v>43798.757569444446</v>
      </c>
      <c r="B408" s="121">
        <v>43800</v>
      </c>
      <c r="C408" s="172">
        <v>971</v>
      </c>
      <c r="D408" s="159" t="s">
        <v>31</v>
      </c>
      <c r="E408" s="158" t="s">
        <v>28</v>
      </c>
    </row>
    <row r="409" spans="1:7" ht="15" customHeight="1" x14ac:dyDescent="0.25">
      <c r="A409" s="161">
        <v>43798.716736111113</v>
      </c>
      <c r="B409" s="121">
        <v>43801</v>
      </c>
      <c r="C409" s="172">
        <v>971</v>
      </c>
      <c r="D409" s="159" t="s">
        <v>213</v>
      </c>
      <c r="E409" s="158" t="s">
        <v>28</v>
      </c>
    </row>
    <row r="410" spans="1:7" ht="15" customHeight="1" x14ac:dyDescent="0.25">
      <c r="A410" s="161">
        <v>43798.699004629627</v>
      </c>
      <c r="B410" s="121">
        <v>43802</v>
      </c>
      <c r="C410" s="172">
        <v>46.1</v>
      </c>
      <c r="D410" s="159" t="s">
        <v>214</v>
      </c>
      <c r="E410" s="158" t="s">
        <v>28</v>
      </c>
    </row>
    <row r="411" spans="1:7" ht="15" customHeight="1" x14ac:dyDescent="0.25">
      <c r="A411" s="161">
        <v>43798.608425925922</v>
      </c>
      <c r="B411" s="121">
        <v>43803</v>
      </c>
      <c r="C411" s="172">
        <v>485.5</v>
      </c>
      <c r="D411" s="159" t="s">
        <v>209</v>
      </c>
      <c r="E411" s="158" t="s">
        <v>28</v>
      </c>
    </row>
    <row r="412" spans="1:7" ht="15" customHeight="1" x14ac:dyDescent="0.25">
      <c r="A412" s="161">
        <v>43798.5309837963</v>
      </c>
      <c r="B412" s="121">
        <v>43804</v>
      </c>
      <c r="C412" s="172">
        <v>46.1</v>
      </c>
      <c r="D412" s="159" t="s">
        <v>300</v>
      </c>
      <c r="E412" s="158" t="s">
        <v>28</v>
      </c>
    </row>
    <row r="413" spans="1:7" ht="15" customHeight="1" x14ac:dyDescent="0.25">
      <c r="A413" s="161">
        <v>43798.469849537039</v>
      </c>
      <c r="B413" s="121">
        <v>43805</v>
      </c>
      <c r="C413" s="172">
        <v>485.5</v>
      </c>
      <c r="D413" s="159" t="s">
        <v>301</v>
      </c>
      <c r="E413" s="158" t="s">
        <v>28</v>
      </c>
      <c r="G413" s="145"/>
    </row>
    <row r="414" spans="1:7" ht="15" customHeight="1" x14ac:dyDescent="0.25">
      <c r="A414" s="161">
        <v>43798.440497685187</v>
      </c>
      <c r="B414" s="121">
        <v>43806</v>
      </c>
      <c r="C414" s="172">
        <v>485.5</v>
      </c>
      <c r="D414" s="159" t="s">
        <v>215</v>
      </c>
      <c r="E414" s="162" t="s">
        <v>33</v>
      </c>
      <c r="G414" s="145"/>
    </row>
    <row r="415" spans="1:7" ht="15" customHeight="1" x14ac:dyDescent="0.25">
      <c r="A415" s="161">
        <v>43798.416064814817</v>
      </c>
      <c r="B415" s="121">
        <v>43807</v>
      </c>
      <c r="C415" s="172">
        <v>194.2</v>
      </c>
      <c r="D415" s="159" t="s">
        <v>302</v>
      </c>
      <c r="E415" s="158" t="s">
        <v>28</v>
      </c>
    </row>
    <row r="416" spans="1:7" ht="15" customHeight="1" x14ac:dyDescent="0.25">
      <c r="A416" s="161">
        <v>43798.394803240742</v>
      </c>
      <c r="B416" s="121">
        <v>43808</v>
      </c>
      <c r="C416" s="172">
        <v>485.5</v>
      </c>
      <c r="D416" s="159" t="s">
        <v>216</v>
      </c>
      <c r="E416" s="158" t="s">
        <v>28</v>
      </c>
    </row>
    <row r="417" spans="1:5" ht="30" customHeight="1" x14ac:dyDescent="0.25">
      <c r="A417" s="205" t="s">
        <v>34</v>
      </c>
      <c r="B417" s="206"/>
      <c r="C417" s="8">
        <f>SUM(C10:C407)+0.1</f>
        <v>251578.61000000068</v>
      </c>
      <c r="D417" s="84"/>
      <c r="E417" s="146"/>
    </row>
    <row r="418" spans="1:5" ht="30" customHeight="1" x14ac:dyDescent="0.25">
      <c r="A418" s="205" t="s">
        <v>35</v>
      </c>
      <c r="B418" s="206"/>
      <c r="C418" s="8">
        <f>SUM(C408:C416)</f>
        <v>4170.3999999999996</v>
      </c>
      <c r="D418" s="84"/>
      <c r="E418" s="23"/>
    </row>
  </sheetData>
  <sheetProtection formatCells="0" formatColumns="0" formatRows="0" insertColumns="0" insertRows="0" insertHyperlinks="0" deleteColumns="0" deleteRows="0" sort="0" autoFilter="0" pivotTables="0"/>
  <mergeCells count="7">
    <mergeCell ref="A418:B418"/>
    <mergeCell ref="C1:E1"/>
    <mergeCell ref="C2:E2"/>
    <mergeCell ref="C4:E4"/>
    <mergeCell ref="C5:E5"/>
    <mergeCell ref="C6:E6"/>
    <mergeCell ref="A417:B417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7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15.7109375" style="30" customWidth="1"/>
    <col min="5" max="5" width="29.7109375" style="30" customWidth="1"/>
    <col min="6" max="6" width="54.42578125" customWidth="1"/>
    <col min="7" max="256" width="8.85546875" customWidth="1"/>
  </cols>
  <sheetData>
    <row r="1" spans="1:6" ht="18.75" x14ac:dyDescent="0.3">
      <c r="B1" s="207" t="s">
        <v>0</v>
      </c>
      <c r="C1" s="207"/>
      <c r="D1" s="207"/>
      <c r="E1" s="207"/>
      <c r="F1" s="207"/>
    </row>
    <row r="2" spans="1:6" ht="18.75" x14ac:dyDescent="0.3">
      <c r="B2" s="207" t="s">
        <v>1</v>
      </c>
      <c r="C2" s="207"/>
      <c r="D2" s="207"/>
      <c r="E2" s="207"/>
      <c r="F2" s="207"/>
    </row>
    <row r="3" spans="1:6" ht="18" customHeight="1" x14ac:dyDescent="0.3">
      <c r="D3" s="29"/>
      <c r="E3" s="29"/>
      <c r="F3" s="5"/>
    </row>
    <row r="4" spans="1:6" ht="18.75" x14ac:dyDescent="0.25">
      <c r="B4" s="208" t="s">
        <v>36</v>
      </c>
      <c r="C4" s="208"/>
      <c r="D4" s="208"/>
      <c r="E4" s="208"/>
      <c r="F4" s="208"/>
    </row>
    <row r="5" spans="1:6" ht="18.75" x14ac:dyDescent="0.25">
      <c r="B5" s="208" t="s">
        <v>523</v>
      </c>
      <c r="C5" s="208"/>
      <c r="D5" s="208"/>
      <c r="E5" s="208"/>
      <c r="F5" s="208"/>
    </row>
    <row r="6" spans="1:6" ht="18.75" x14ac:dyDescent="0.3">
      <c r="D6" s="209"/>
      <c r="E6" s="209"/>
      <c r="F6" s="209"/>
    </row>
    <row r="8" spans="1:6" s="35" customFormat="1" ht="45" x14ac:dyDescent="0.25">
      <c r="A8" s="31" t="s">
        <v>24</v>
      </c>
      <c r="B8" s="32" t="s">
        <v>37</v>
      </c>
      <c r="C8" s="32" t="s">
        <v>18</v>
      </c>
      <c r="D8" s="33" t="s">
        <v>38</v>
      </c>
      <c r="E8" s="33" t="s">
        <v>27</v>
      </c>
      <c r="F8" s="34" t="s">
        <v>39</v>
      </c>
    </row>
    <row r="9" spans="1:6" s="35" customFormat="1" ht="15" customHeight="1" x14ac:dyDescent="0.25">
      <c r="A9" s="51"/>
      <c r="B9" s="128"/>
      <c r="C9" s="47"/>
      <c r="D9" s="47"/>
      <c r="E9" s="98"/>
      <c r="F9" s="55"/>
    </row>
    <row r="10" spans="1:6" ht="15" customHeight="1" x14ac:dyDescent="0.25">
      <c r="A10" s="210" t="s">
        <v>40</v>
      </c>
      <c r="B10" s="211"/>
      <c r="C10" s="211"/>
      <c r="D10" s="22"/>
      <c r="E10" s="22"/>
      <c r="F10" s="108"/>
    </row>
    <row r="11" spans="1:6" x14ac:dyDescent="0.25">
      <c r="A11" s="210" t="s">
        <v>41</v>
      </c>
      <c r="B11" s="211"/>
      <c r="C11" s="211"/>
      <c r="D11" s="22">
        <f>D9</f>
        <v>0</v>
      </c>
      <c r="E11" s="22"/>
      <c r="F11" s="20"/>
    </row>
    <row r="17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11:C11"/>
    <mergeCell ref="D6:F6"/>
    <mergeCell ref="B4:F4"/>
    <mergeCell ref="B1:F1"/>
    <mergeCell ref="B2:F2"/>
    <mergeCell ref="B5:F5"/>
    <mergeCell ref="A10:C1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5"/>
  <sheetViews>
    <sheetView showGridLines="0" topLeftCell="A2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style="30" customWidth="1"/>
    <col min="4" max="4" width="34.140625" customWidth="1"/>
    <col min="5" max="256" width="8.85546875" customWidth="1"/>
  </cols>
  <sheetData>
    <row r="1" spans="1:4" ht="18.75" x14ac:dyDescent="0.3">
      <c r="B1" s="207" t="s">
        <v>0</v>
      </c>
      <c r="C1" s="207"/>
      <c r="D1" s="207"/>
    </row>
    <row r="2" spans="1:4" ht="18.75" x14ac:dyDescent="0.3">
      <c r="B2" s="207" t="s">
        <v>1</v>
      </c>
      <c r="C2" s="207"/>
      <c r="D2" s="207"/>
    </row>
    <row r="3" spans="1:4" ht="18" customHeight="1" x14ac:dyDescent="0.3">
      <c r="C3" s="29"/>
      <c r="D3" s="5"/>
    </row>
    <row r="4" spans="1:4" ht="18.75" x14ac:dyDescent="0.25">
      <c r="B4" s="208" t="s">
        <v>42</v>
      </c>
      <c r="C4" s="208"/>
      <c r="D4" s="208"/>
    </row>
    <row r="5" spans="1:4" ht="18.75" x14ac:dyDescent="0.25">
      <c r="B5" s="208" t="s">
        <v>523</v>
      </c>
      <c r="C5" s="208"/>
      <c r="D5" s="208"/>
    </row>
    <row r="6" spans="1:4" ht="18.75" x14ac:dyDescent="0.3">
      <c r="C6" s="209"/>
      <c r="D6" s="209"/>
    </row>
    <row r="8" spans="1:4" s="35" customFormat="1" ht="30" x14ac:dyDescent="0.25">
      <c r="A8" s="31" t="s">
        <v>24</v>
      </c>
      <c r="B8" s="32" t="s">
        <v>37</v>
      </c>
      <c r="C8" s="33" t="s">
        <v>18</v>
      </c>
      <c r="D8" s="34" t="s">
        <v>27</v>
      </c>
    </row>
    <row r="9" spans="1:4" ht="15" customHeight="1" x14ac:dyDescent="0.25">
      <c r="A9" s="100">
        <v>43770</v>
      </c>
      <c r="B9" s="120" t="s">
        <v>666</v>
      </c>
      <c r="C9" s="171">
        <v>1000</v>
      </c>
      <c r="D9" s="99" t="s">
        <v>310</v>
      </c>
    </row>
    <row r="10" spans="1:4" s="35" customFormat="1" ht="15" customHeight="1" x14ac:dyDescent="0.25">
      <c r="A10" s="100">
        <v>43776</v>
      </c>
      <c r="B10" s="53">
        <v>43777</v>
      </c>
      <c r="C10" s="171">
        <v>40</v>
      </c>
      <c r="D10" s="97" t="s">
        <v>662</v>
      </c>
    </row>
    <row r="11" spans="1:4" s="35" customFormat="1" ht="15" customHeight="1" x14ac:dyDescent="0.25">
      <c r="A11" s="100">
        <v>43777</v>
      </c>
      <c r="B11" s="53">
        <v>43780</v>
      </c>
      <c r="C11" s="171">
        <v>5000</v>
      </c>
      <c r="D11" s="97" t="s">
        <v>308</v>
      </c>
    </row>
    <row r="12" spans="1:4" s="35" customFormat="1" ht="15" customHeight="1" x14ac:dyDescent="0.25">
      <c r="A12" s="53">
        <v>43783</v>
      </c>
      <c r="B12" s="100">
        <v>43784</v>
      </c>
      <c r="C12" s="171">
        <v>50</v>
      </c>
      <c r="D12" s="99" t="s">
        <v>309</v>
      </c>
    </row>
    <row r="13" spans="1:4" s="35" customFormat="1" ht="15" customHeight="1" x14ac:dyDescent="0.25">
      <c r="A13" s="53">
        <v>43784</v>
      </c>
      <c r="B13" s="100">
        <v>43787</v>
      </c>
      <c r="C13" s="171">
        <v>200</v>
      </c>
      <c r="D13" s="99" t="s">
        <v>663</v>
      </c>
    </row>
    <row r="14" spans="1:4" s="35" customFormat="1" ht="15" customHeight="1" x14ac:dyDescent="0.25">
      <c r="A14" s="53">
        <v>43786</v>
      </c>
      <c r="B14" s="100">
        <v>43787</v>
      </c>
      <c r="C14" s="173">
        <v>30</v>
      </c>
      <c r="D14" s="99" t="s">
        <v>664</v>
      </c>
    </row>
    <row r="15" spans="1:4" s="35" customFormat="1" ht="15" customHeight="1" x14ac:dyDescent="0.25">
      <c r="A15" s="53">
        <v>43786</v>
      </c>
      <c r="B15" s="100">
        <v>43787</v>
      </c>
      <c r="C15" s="173">
        <v>300</v>
      </c>
      <c r="D15" s="99" t="s">
        <v>665</v>
      </c>
    </row>
    <row r="16" spans="1:4" s="35" customFormat="1" ht="15" customHeight="1" x14ac:dyDescent="0.25">
      <c r="A16" s="53">
        <v>43788</v>
      </c>
      <c r="B16" s="100">
        <v>43789</v>
      </c>
      <c r="C16" s="173">
        <v>200</v>
      </c>
      <c r="D16" s="99" t="s">
        <v>663</v>
      </c>
    </row>
    <row r="17" spans="1:4" ht="30" customHeight="1" x14ac:dyDescent="0.25">
      <c r="A17" s="210" t="s">
        <v>43</v>
      </c>
      <c r="B17" s="211"/>
      <c r="C17" s="8">
        <f>SUM(C9:C16)*97.2%</f>
        <v>6629.04</v>
      </c>
      <c r="D17" s="108"/>
    </row>
    <row r="18" spans="1:4" ht="30" customHeight="1" x14ac:dyDescent="0.25">
      <c r="A18" s="210" t="s">
        <v>44</v>
      </c>
      <c r="B18" s="211"/>
      <c r="C18" s="8">
        <v>0</v>
      </c>
      <c r="D18" s="20"/>
    </row>
    <row r="20" spans="1:4" x14ac:dyDescent="0.25">
      <c r="C20" s="78"/>
    </row>
    <row r="25" spans="1:4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18:B18"/>
    <mergeCell ref="B1:D1"/>
    <mergeCell ref="B2:D2"/>
    <mergeCell ref="B4:D4"/>
    <mergeCell ref="B5:D5"/>
    <mergeCell ref="C6:D6"/>
    <mergeCell ref="A17:B1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34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style="30" customWidth="1"/>
    <col min="4" max="4" width="37.85546875" customWidth="1"/>
    <col min="5" max="5" width="9.85546875" customWidth="1"/>
    <col min="6" max="256" width="8.85546875" customWidth="1"/>
  </cols>
  <sheetData>
    <row r="1" spans="1:6" ht="18.75" x14ac:dyDescent="0.3">
      <c r="B1" s="207" t="s">
        <v>0</v>
      </c>
      <c r="C1" s="207"/>
      <c r="D1" s="207"/>
    </row>
    <row r="2" spans="1:6" ht="18.75" x14ac:dyDescent="0.3">
      <c r="B2" s="207" t="s">
        <v>1</v>
      </c>
      <c r="C2" s="207"/>
      <c r="D2" s="207"/>
    </row>
    <row r="3" spans="1:6" ht="18" customHeight="1" x14ac:dyDescent="0.3">
      <c r="C3" s="29"/>
      <c r="D3" s="5"/>
    </row>
    <row r="4" spans="1:6" ht="18.75" x14ac:dyDescent="0.25">
      <c r="B4" s="208" t="s">
        <v>45</v>
      </c>
      <c r="C4" s="208"/>
      <c r="D4" s="208"/>
    </row>
    <row r="5" spans="1:6" ht="18.75" x14ac:dyDescent="0.25">
      <c r="B5" s="208" t="s">
        <v>523</v>
      </c>
      <c r="C5" s="208"/>
      <c r="D5" s="208"/>
    </row>
    <row r="6" spans="1:6" ht="18.75" x14ac:dyDescent="0.3">
      <c r="C6" s="209"/>
      <c r="D6" s="209"/>
    </row>
    <row r="8" spans="1:6" s="35" customFormat="1" ht="30" x14ac:dyDescent="0.25">
      <c r="A8" s="31" t="s">
        <v>24</v>
      </c>
      <c r="B8" s="32" t="s">
        <v>37</v>
      </c>
      <c r="C8" s="33" t="s">
        <v>18</v>
      </c>
      <c r="D8" s="34" t="s">
        <v>46</v>
      </c>
    </row>
    <row r="9" spans="1:6" s="57" customFormat="1" ht="15" customHeight="1" x14ac:dyDescent="0.25">
      <c r="A9" s="54">
        <v>43742</v>
      </c>
      <c r="B9" s="81" t="s">
        <v>541</v>
      </c>
      <c r="C9" s="171">
        <v>200</v>
      </c>
      <c r="D9" s="56" t="s">
        <v>317</v>
      </c>
    </row>
    <row r="10" spans="1:6" s="57" customFormat="1" ht="15" customHeight="1" x14ac:dyDescent="0.25">
      <c r="A10" s="54">
        <v>43742</v>
      </c>
      <c r="B10" s="81" t="s">
        <v>541</v>
      </c>
      <c r="C10" s="171">
        <v>500</v>
      </c>
      <c r="D10" s="56" t="s">
        <v>318</v>
      </c>
    </row>
    <row r="11" spans="1:6" s="57" customFormat="1" ht="15" customHeight="1" x14ac:dyDescent="0.25">
      <c r="A11" s="54">
        <v>43743</v>
      </c>
      <c r="B11" s="81" t="s">
        <v>541</v>
      </c>
      <c r="C11" s="171">
        <v>10</v>
      </c>
      <c r="D11" s="56" t="s">
        <v>319</v>
      </c>
    </row>
    <row r="12" spans="1:6" s="79" customFormat="1" ht="15" customHeight="1" x14ac:dyDescent="0.25">
      <c r="A12" s="54">
        <v>43748</v>
      </c>
      <c r="B12" s="81" t="s">
        <v>541</v>
      </c>
      <c r="C12" s="171">
        <v>500</v>
      </c>
      <c r="D12" s="56" t="s">
        <v>320</v>
      </c>
      <c r="E12" s="57"/>
      <c r="F12"/>
    </row>
    <row r="13" spans="1:6" s="79" customFormat="1" ht="15" customHeight="1" x14ac:dyDescent="0.25">
      <c r="A13" s="54">
        <v>43748</v>
      </c>
      <c r="B13" s="81" t="s">
        <v>541</v>
      </c>
      <c r="C13" s="171">
        <v>200</v>
      </c>
      <c r="D13" s="56" t="s">
        <v>321</v>
      </c>
      <c r="E13" s="57"/>
      <c r="F13"/>
    </row>
    <row r="14" spans="1:6" s="79" customFormat="1" ht="15" customHeight="1" x14ac:dyDescent="0.25">
      <c r="A14" s="54">
        <v>43748</v>
      </c>
      <c r="B14" s="81" t="s">
        <v>541</v>
      </c>
      <c r="C14" s="171">
        <v>2</v>
      </c>
      <c r="D14" s="56" t="s">
        <v>321</v>
      </c>
      <c r="E14" s="57"/>
      <c r="F14"/>
    </row>
    <row r="15" spans="1:6" ht="15" customHeight="1" x14ac:dyDescent="0.25">
      <c r="A15" s="54">
        <v>43750</v>
      </c>
      <c r="B15" s="81" t="s">
        <v>541</v>
      </c>
      <c r="C15" s="171">
        <v>34</v>
      </c>
      <c r="D15" s="56" t="s">
        <v>322</v>
      </c>
      <c r="E15" s="57"/>
    </row>
    <row r="16" spans="1:6" ht="15" customHeight="1" x14ac:dyDescent="0.25">
      <c r="A16" s="54">
        <v>43754</v>
      </c>
      <c r="B16" s="81" t="s">
        <v>541</v>
      </c>
      <c r="C16" s="171">
        <v>50</v>
      </c>
      <c r="D16" s="56" t="s">
        <v>323</v>
      </c>
      <c r="E16" s="57"/>
    </row>
    <row r="17" spans="1:4" s="57" customFormat="1" ht="15" customHeight="1" x14ac:dyDescent="0.25">
      <c r="A17" s="54">
        <v>43756</v>
      </c>
      <c r="B17" s="81" t="s">
        <v>541</v>
      </c>
      <c r="C17" s="171">
        <v>50</v>
      </c>
      <c r="D17" s="56" t="s">
        <v>324</v>
      </c>
    </row>
    <row r="18" spans="1:4" s="57" customFormat="1" ht="15" customHeight="1" x14ac:dyDescent="0.25">
      <c r="A18" s="54">
        <v>43760</v>
      </c>
      <c r="B18" s="81" t="s">
        <v>541</v>
      </c>
      <c r="C18" s="171">
        <v>20</v>
      </c>
      <c r="D18" s="56" t="s">
        <v>325</v>
      </c>
    </row>
    <row r="19" spans="1:4" s="57" customFormat="1" ht="15" customHeight="1" x14ac:dyDescent="0.25">
      <c r="A19" s="54">
        <v>43760</v>
      </c>
      <c r="B19" s="81" t="s">
        <v>541</v>
      </c>
      <c r="C19" s="171">
        <v>1500</v>
      </c>
      <c r="D19" s="56" t="s">
        <v>326</v>
      </c>
    </row>
    <row r="20" spans="1:4" s="57" customFormat="1" ht="15" customHeight="1" x14ac:dyDescent="0.25">
      <c r="A20" s="54">
        <v>43761</v>
      </c>
      <c r="B20" s="81" t="s">
        <v>541</v>
      </c>
      <c r="C20" s="171">
        <v>1000</v>
      </c>
      <c r="D20" s="56" t="s">
        <v>327</v>
      </c>
    </row>
    <row r="21" spans="1:4" s="57" customFormat="1" ht="15" customHeight="1" x14ac:dyDescent="0.25">
      <c r="A21" s="54">
        <v>43761</v>
      </c>
      <c r="B21" s="81" t="s">
        <v>541</v>
      </c>
      <c r="C21" s="171">
        <v>1987.5</v>
      </c>
      <c r="D21" s="56" t="s">
        <v>326</v>
      </c>
    </row>
    <row r="22" spans="1:4" s="57" customFormat="1" ht="15" customHeight="1" x14ac:dyDescent="0.25">
      <c r="A22" s="54">
        <v>43765</v>
      </c>
      <c r="B22" s="81" t="s">
        <v>541</v>
      </c>
      <c r="C22" s="171">
        <v>522.12</v>
      </c>
      <c r="D22" s="56" t="s">
        <v>268</v>
      </c>
    </row>
    <row r="23" spans="1:4" s="57" customFormat="1" ht="15" customHeight="1" x14ac:dyDescent="0.25">
      <c r="A23" s="54">
        <v>43766</v>
      </c>
      <c r="B23" s="81" t="s">
        <v>541</v>
      </c>
      <c r="C23" s="171">
        <v>100</v>
      </c>
      <c r="D23" s="56" t="s">
        <v>328</v>
      </c>
    </row>
    <row r="24" spans="1:4" s="57" customFormat="1" ht="15" customHeight="1" x14ac:dyDescent="0.25">
      <c r="A24" s="179">
        <v>43777</v>
      </c>
      <c r="B24" s="81" t="s">
        <v>540</v>
      </c>
      <c r="C24" s="171">
        <v>700</v>
      </c>
      <c r="D24" s="56" t="s">
        <v>268</v>
      </c>
    </row>
    <row r="25" spans="1:4" s="57" customFormat="1" ht="15" customHeight="1" x14ac:dyDescent="0.25">
      <c r="A25" s="179">
        <v>43778</v>
      </c>
      <c r="B25" s="81" t="s">
        <v>540</v>
      </c>
      <c r="C25" s="171">
        <v>5000</v>
      </c>
      <c r="D25" s="56" t="s">
        <v>326</v>
      </c>
    </row>
    <row r="26" spans="1:4" s="57" customFormat="1" ht="15" customHeight="1" x14ac:dyDescent="0.25">
      <c r="A26" s="179">
        <v>43779</v>
      </c>
      <c r="B26" s="81" t="s">
        <v>540</v>
      </c>
      <c r="C26" s="171">
        <v>3500</v>
      </c>
      <c r="D26" s="56" t="s">
        <v>537</v>
      </c>
    </row>
    <row r="27" spans="1:4" s="57" customFormat="1" ht="15" customHeight="1" x14ac:dyDescent="0.25">
      <c r="A27" s="179">
        <v>43781</v>
      </c>
      <c r="B27" s="81" t="s">
        <v>540</v>
      </c>
      <c r="C27" s="171">
        <v>3</v>
      </c>
      <c r="D27" s="56" t="s">
        <v>538</v>
      </c>
    </row>
    <row r="28" spans="1:4" s="57" customFormat="1" ht="15" customHeight="1" x14ac:dyDescent="0.25">
      <c r="A28" s="179">
        <v>43782</v>
      </c>
      <c r="B28" s="81" t="s">
        <v>540</v>
      </c>
      <c r="C28" s="171">
        <v>100</v>
      </c>
      <c r="D28" s="56" t="s">
        <v>539</v>
      </c>
    </row>
    <row r="29" spans="1:4" s="57" customFormat="1" ht="15" customHeight="1" x14ac:dyDescent="0.25">
      <c r="A29" s="179">
        <v>43782</v>
      </c>
      <c r="B29" s="81" t="s">
        <v>540</v>
      </c>
      <c r="C29" s="171">
        <v>50</v>
      </c>
      <c r="D29" s="56" t="s">
        <v>538</v>
      </c>
    </row>
    <row r="30" spans="1:4" s="57" customFormat="1" ht="15" customHeight="1" x14ac:dyDescent="0.25">
      <c r="A30" s="179">
        <v>43784</v>
      </c>
      <c r="B30" s="81" t="s">
        <v>540</v>
      </c>
      <c r="C30" s="171">
        <v>200</v>
      </c>
      <c r="D30" s="56" t="s">
        <v>537</v>
      </c>
    </row>
    <row r="31" spans="1:4" s="57" customFormat="1" ht="15" customHeight="1" x14ac:dyDescent="0.25">
      <c r="A31" s="179">
        <v>43788</v>
      </c>
      <c r="B31" s="81" t="s">
        <v>540</v>
      </c>
      <c r="C31" s="171">
        <v>5</v>
      </c>
      <c r="D31" s="56" t="s">
        <v>326</v>
      </c>
    </row>
    <row r="32" spans="1:4" s="57" customFormat="1" ht="15" customHeight="1" x14ac:dyDescent="0.25">
      <c r="A32" s="179">
        <v>43788</v>
      </c>
      <c r="B32" s="81" t="s">
        <v>540</v>
      </c>
      <c r="C32" s="171">
        <v>1</v>
      </c>
      <c r="D32" s="56" t="s">
        <v>268</v>
      </c>
    </row>
    <row r="33" spans="1:4" ht="30" customHeight="1" x14ac:dyDescent="0.25">
      <c r="A33" s="210" t="s">
        <v>58</v>
      </c>
      <c r="B33" s="211"/>
      <c r="C33" s="8">
        <f>SUM(C9:C23)-SUM(C9:C23)*5%</f>
        <v>6341.8389999999999</v>
      </c>
      <c r="D33" s="20"/>
    </row>
    <row r="34" spans="1:4" ht="30" customHeight="1" x14ac:dyDescent="0.25">
      <c r="A34" s="210" t="s">
        <v>59</v>
      </c>
      <c r="B34" s="211"/>
      <c r="C34" s="8">
        <f>SUM(C24:C32)-SUM(C24:C32)*5%</f>
        <v>9081.0499999999993</v>
      </c>
      <c r="D34" s="20"/>
    </row>
  </sheetData>
  <sheetProtection formatCells="0" formatColumns="0" formatRows="0" insertColumns="0" insertRows="0" insertHyperlinks="0" deleteColumns="0" deleteRows="0" sort="0" autoFilter="0" pivotTables="0"/>
  <mergeCells count="7">
    <mergeCell ref="A34:B34"/>
    <mergeCell ref="A33:B33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4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4" width="15.7109375" style="30" customWidth="1"/>
    <col min="5" max="5" width="35" customWidth="1"/>
    <col min="6" max="257" width="8.85546875" customWidth="1"/>
  </cols>
  <sheetData>
    <row r="1" spans="1:5" ht="18.75" x14ac:dyDescent="0.3">
      <c r="B1" s="207" t="s">
        <v>0</v>
      </c>
      <c r="C1" s="207"/>
      <c r="D1" s="207"/>
      <c r="E1" s="207"/>
    </row>
    <row r="2" spans="1:5" ht="18.75" x14ac:dyDescent="0.3">
      <c r="B2" s="207" t="s">
        <v>1</v>
      </c>
      <c r="C2" s="207"/>
      <c r="D2" s="207"/>
      <c r="E2" s="207"/>
    </row>
    <row r="3" spans="1:5" ht="18" customHeight="1" x14ac:dyDescent="0.3">
      <c r="C3" s="29"/>
      <c r="D3" s="29"/>
      <c r="E3" s="5"/>
    </row>
    <row r="4" spans="1:5" ht="18.75" x14ac:dyDescent="0.25">
      <c r="B4" s="208" t="s">
        <v>47</v>
      </c>
      <c r="C4" s="208"/>
      <c r="D4" s="208"/>
      <c r="E4" s="208"/>
    </row>
    <row r="5" spans="1:5" ht="18.75" x14ac:dyDescent="0.25">
      <c r="B5" s="208" t="s">
        <v>523</v>
      </c>
      <c r="C5" s="208"/>
      <c r="D5" s="208"/>
      <c r="E5" s="208"/>
    </row>
    <row r="6" spans="1:5" ht="18.75" x14ac:dyDescent="0.3">
      <c r="C6" s="209"/>
      <c r="D6" s="209"/>
      <c r="E6" s="209"/>
    </row>
    <row r="8" spans="1:5" s="35" customFormat="1" ht="30" x14ac:dyDescent="0.25">
      <c r="A8" s="48" t="s">
        <v>24</v>
      </c>
      <c r="B8" s="49" t="s">
        <v>37</v>
      </c>
      <c r="C8" s="216" t="s">
        <v>18</v>
      </c>
      <c r="D8" s="217"/>
      <c r="E8" s="50" t="s">
        <v>46</v>
      </c>
    </row>
    <row r="9" spans="1:5" ht="15" customHeight="1" x14ac:dyDescent="0.25">
      <c r="A9" s="54">
        <v>43770.486041666998</v>
      </c>
      <c r="B9" s="129">
        <v>43800</v>
      </c>
      <c r="C9" s="171">
        <v>200</v>
      </c>
      <c r="D9" s="172">
        <v>184</v>
      </c>
      <c r="E9" s="56" t="s">
        <v>267</v>
      </c>
    </row>
    <row r="10" spans="1:5" ht="15" customHeight="1" x14ac:dyDescent="0.25">
      <c r="A10" s="54">
        <v>43774.588078704001</v>
      </c>
      <c r="B10" s="129">
        <v>43801</v>
      </c>
      <c r="C10" s="171">
        <v>250</v>
      </c>
      <c r="D10" s="171">
        <v>230</v>
      </c>
      <c r="E10" s="56" t="s">
        <v>524</v>
      </c>
    </row>
    <row r="11" spans="1:5" ht="15" customHeight="1" x14ac:dyDescent="0.25">
      <c r="A11" s="54">
        <v>43774.745393518999</v>
      </c>
      <c r="B11" s="129">
        <v>43802</v>
      </c>
      <c r="C11" s="171">
        <v>580</v>
      </c>
      <c r="D11" s="171">
        <v>533.6</v>
      </c>
      <c r="E11" s="56" t="s">
        <v>60</v>
      </c>
    </row>
    <row r="12" spans="1:5" ht="15" customHeight="1" x14ac:dyDescent="0.25">
      <c r="A12" s="54">
        <v>43775.908831018998</v>
      </c>
      <c r="B12" s="129">
        <v>43803</v>
      </c>
      <c r="C12" s="171">
        <v>100</v>
      </c>
      <c r="D12" s="171">
        <v>92</v>
      </c>
      <c r="E12" s="56" t="s">
        <v>240</v>
      </c>
    </row>
    <row r="13" spans="1:5" ht="15" customHeight="1" x14ac:dyDescent="0.25">
      <c r="A13" s="54">
        <v>43776.700243056002</v>
      </c>
      <c r="B13" s="129">
        <v>43804</v>
      </c>
      <c r="C13" s="171">
        <v>35</v>
      </c>
      <c r="D13" s="171">
        <v>32.200000000000003</v>
      </c>
      <c r="E13" s="56" t="s">
        <v>525</v>
      </c>
    </row>
    <row r="14" spans="1:5" ht="15" customHeight="1" x14ac:dyDescent="0.25">
      <c r="A14" s="54">
        <v>43777.434502315002</v>
      </c>
      <c r="B14" s="129">
        <v>43805</v>
      </c>
      <c r="C14" s="171">
        <v>50</v>
      </c>
      <c r="D14" s="171">
        <v>46</v>
      </c>
      <c r="E14" s="56" t="s">
        <v>329</v>
      </c>
    </row>
    <row r="15" spans="1:5" ht="15" customHeight="1" x14ac:dyDescent="0.25">
      <c r="A15" s="54">
        <v>43778.610451389002</v>
      </c>
      <c r="B15" s="129">
        <v>43806</v>
      </c>
      <c r="C15" s="171">
        <v>30</v>
      </c>
      <c r="D15" s="171">
        <v>27.6</v>
      </c>
      <c r="E15" s="56" t="s">
        <v>526</v>
      </c>
    </row>
    <row r="16" spans="1:5" ht="15" customHeight="1" x14ac:dyDescent="0.25">
      <c r="A16" s="54">
        <v>43778.666018518998</v>
      </c>
      <c r="B16" s="129">
        <v>43807</v>
      </c>
      <c r="C16" s="171">
        <v>500</v>
      </c>
      <c r="D16" s="171">
        <v>460</v>
      </c>
      <c r="E16" s="56" t="s">
        <v>527</v>
      </c>
    </row>
    <row r="17" spans="1:5" ht="15" customHeight="1" x14ac:dyDescent="0.25">
      <c r="A17" s="54">
        <v>43778.853796296004</v>
      </c>
      <c r="B17" s="129">
        <v>43808</v>
      </c>
      <c r="C17" s="171">
        <v>20</v>
      </c>
      <c r="D17" s="171">
        <v>18.399999999999999</v>
      </c>
      <c r="E17" s="56" t="s">
        <v>528</v>
      </c>
    </row>
    <row r="18" spans="1:5" ht="15" customHeight="1" x14ac:dyDescent="0.25">
      <c r="A18" s="54">
        <v>43778.853819443997</v>
      </c>
      <c r="B18" s="129">
        <v>43809</v>
      </c>
      <c r="C18" s="171">
        <v>10</v>
      </c>
      <c r="D18" s="171">
        <v>9.1999999999999993</v>
      </c>
      <c r="E18" s="56" t="s">
        <v>529</v>
      </c>
    </row>
    <row r="19" spans="1:5" ht="15" customHeight="1" x14ac:dyDescent="0.25">
      <c r="A19" s="54">
        <v>43778.948344907003</v>
      </c>
      <c r="B19" s="129">
        <v>43810</v>
      </c>
      <c r="C19" s="171">
        <v>300</v>
      </c>
      <c r="D19" s="171">
        <v>276</v>
      </c>
      <c r="E19" s="56" t="s">
        <v>330</v>
      </c>
    </row>
    <row r="20" spans="1:5" ht="15" customHeight="1" x14ac:dyDescent="0.25">
      <c r="A20" s="54">
        <v>43779.797268519003</v>
      </c>
      <c r="B20" s="129">
        <v>43811</v>
      </c>
      <c r="C20" s="171">
        <v>500</v>
      </c>
      <c r="D20" s="171">
        <v>460</v>
      </c>
      <c r="E20" s="56" t="s">
        <v>530</v>
      </c>
    </row>
    <row r="21" spans="1:5" ht="15" customHeight="1" x14ac:dyDescent="0.25">
      <c r="A21" s="54">
        <v>43787.801886574001</v>
      </c>
      <c r="B21" s="129">
        <v>43812</v>
      </c>
      <c r="C21" s="171">
        <v>100</v>
      </c>
      <c r="D21" s="171">
        <v>92</v>
      </c>
      <c r="E21" s="56" t="s">
        <v>531</v>
      </c>
    </row>
    <row r="22" spans="1:5" ht="15" customHeight="1" x14ac:dyDescent="0.25">
      <c r="A22" s="54">
        <v>43787.855775463002</v>
      </c>
      <c r="B22" s="129">
        <v>43813</v>
      </c>
      <c r="C22" s="171">
        <v>100</v>
      </c>
      <c r="D22" s="171">
        <v>92</v>
      </c>
      <c r="E22" s="56" t="s">
        <v>532</v>
      </c>
    </row>
    <row r="23" spans="1:5" ht="15" customHeight="1" x14ac:dyDescent="0.25">
      <c r="A23" s="54">
        <v>43788.920393519002</v>
      </c>
      <c r="B23" s="129">
        <v>43814</v>
      </c>
      <c r="C23" s="171">
        <v>50</v>
      </c>
      <c r="D23" s="171">
        <v>46</v>
      </c>
      <c r="E23" s="56" t="s">
        <v>533</v>
      </c>
    </row>
    <row r="24" spans="1:5" ht="15" customHeight="1" x14ac:dyDescent="0.25">
      <c r="A24" s="54">
        <v>43791.573518518999</v>
      </c>
      <c r="B24" s="129">
        <v>43815</v>
      </c>
      <c r="C24" s="171">
        <v>700</v>
      </c>
      <c r="D24" s="171">
        <v>644</v>
      </c>
      <c r="E24" s="56" t="s">
        <v>534</v>
      </c>
    </row>
    <row r="25" spans="1:5" ht="15" customHeight="1" x14ac:dyDescent="0.25">
      <c r="A25" s="54">
        <v>43792.464328704002</v>
      </c>
      <c r="B25" s="129">
        <v>43816</v>
      </c>
      <c r="C25" s="171">
        <v>100</v>
      </c>
      <c r="D25" s="171">
        <v>92</v>
      </c>
      <c r="E25" s="56" t="s">
        <v>532</v>
      </c>
    </row>
    <row r="26" spans="1:5" ht="15" customHeight="1" x14ac:dyDescent="0.25">
      <c r="A26" s="54">
        <v>43792.967418981003</v>
      </c>
      <c r="B26" s="129">
        <v>43817</v>
      </c>
      <c r="C26" s="171">
        <v>50</v>
      </c>
      <c r="D26" s="171">
        <v>46</v>
      </c>
      <c r="E26" s="56" t="s">
        <v>535</v>
      </c>
    </row>
    <row r="27" spans="1:5" ht="15" customHeight="1" x14ac:dyDescent="0.25">
      <c r="A27" s="54">
        <v>43796.441261574</v>
      </c>
      <c r="B27" s="129">
        <v>43818</v>
      </c>
      <c r="C27" s="171">
        <v>200</v>
      </c>
      <c r="D27" s="171">
        <v>184</v>
      </c>
      <c r="E27" s="56" t="s">
        <v>533</v>
      </c>
    </row>
    <row r="28" spans="1:5" ht="15" customHeight="1" x14ac:dyDescent="0.25">
      <c r="A28" s="54">
        <v>43797.861990741003</v>
      </c>
      <c r="B28" s="129">
        <v>43819</v>
      </c>
      <c r="C28" s="171">
        <v>30</v>
      </c>
      <c r="D28" s="171">
        <v>27.6</v>
      </c>
      <c r="E28" s="56" t="s">
        <v>536</v>
      </c>
    </row>
    <row r="29" spans="1:5" ht="15" customHeight="1" x14ac:dyDescent="0.25">
      <c r="A29" s="54">
        <v>43798.358726851999</v>
      </c>
      <c r="B29" s="129">
        <v>43820</v>
      </c>
      <c r="C29" s="171">
        <v>50</v>
      </c>
      <c r="D29" s="171">
        <v>46</v>
      </c>
      <c r="E29" s="56" t="s">
        <v>239</v>
      </c>
    </row>
    <row r="30" spans="1:5" ht="15" customHeight="1" x14ac:dyDescent="0.25">
      <c r="A30" s="54">
        <v>43799.329976852001</v>
      </c>
      <c r="B30" s="129">
        <v>43821</v>
      </c>
      <c r="C30" s="171">
        <v>100</v>
      </c>
      <c r="D30" s="171">
        <v>92</v>
      </c>
      <c r="E30" s="56" t="s">
        <v>532</v>
      </c>
    </row>
    <row r="31" spans="1:5" ht="15" customHeight="1" x14ac:dyDescent="0.25">
      <c r="A31" s="54">
        <v>43799.731979167002</v>
      </c>
      <c r="B31" s="129">
        <v>43822</v>
      </c>
      <c r="C31" s="171">
        <v>55</v>
      </c>
      <c r="D31" s="171">
        <v>50.6</v>
      </c>
      <c r="E31" s="56" t="s">
        <v>266</v>
      </c>
    </row>
    <row r="32" spans="1:5" ht="30" customHeight="1" x14ac:dyDescent="0.25">
      <c r="A32" s="214" t="s">
        <v>40</v>
      </c>
      <c r="B32" s="215"/>
      <c r="C32" s="139">
        <v>10242.959999999999</v>
      </c>
      <c r="D32" s="139"/>
      <c r="E32" s="140"/>
    </row>
    <row r="33" spans="1:5" ht="30" customHeight="1" x14ac:dyDescent="0.25">
      <c r="A33" s="212" t="s">
        <v>48</v>
      </c>
      <c r="B33" s="213"/>
      <c r="C33" s="41">
        <f>SUM(D9:D31)</f>
        <v>3781.2</v>
      </c>
      <c r="D33" s="41"/>
      <c r="E33" s="39"/>
    </row>
    <row r="34" spans="1:5" x14ac:dyDescent="0.25">
      <c r="C34" s="40"/>
      <c r="D34" s="40"/>
    </row>
  </sheetData>
  <sheetProtection formatCells="0" formatColumns="0" formatRows="0" insertColumns="0" insertRows="0" insertHyperlinks="0" deleteColumns="0" deleteRows="0" sort="0" autoFilter="0" pivotTables="0"/>
  <mergeCells count="8">
    <mergeCell ref="A33:B33"/>
    <mergeCell ref="B1:E1"/>
    <mergeCell ref="B2:E2"/>
    <mergeCell ref="B4:E4"/>
    <mergeCell ref="B5:E5"/>
    <mergeCell ref="C6:E6"/>
    <mergeCell ref="A32:B32"/>
    <mergeCell ref="C8:D8"/>
  </mergeCells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236"/>
  <sheetViews>
    <sheetView showGridLines="0" workbookViewId="0">
      <selection activeCell="A8" sqref="A8"/>
    </sheetView>
  </sheetViews>
  <sheetFormatPr defaultColWidth="11.42578125" defaultRowHeight="15" customHeight="1" x14ac:dyDescent="0.25"/>
  <cols>
    <col min="1" max="1" width="20.7109375" customWidth="1"/>
    <col min="2" max="2" width="19.140625" customWidth="1"/>
    <col min="3" max="3" width="37.85546875" style="79" customWidth="1"/>
    <col min="4" max="4" width="103.42578125" customWidth="1"/>
    <col min="5" max="253" width="8.85546875" customWidth="1"/>
  </cols>
  <sheetData>
    <row r="1" spans="1:4" ht="18.75" x14ac:dyDescent="0.3">
      <c r="B1" s="207" t="s">
        <v>0</v>
      </c>
      <c r="C1" s="207"/>
      <c r="D1" s="207"/>
    </row>
    <row r="2" spans="1:4" ht="15" customHeight="1" x14ac:dyDescent="0.3">
      <c r="B2" s="207" t="s">
        <v>1</v>
      </c>
      <c r="C2" s="207"/>
      <c r="D2" s="207"/>
    </row>
    <row r="3" spans="1:4" ht="15" customHeight="1" x14ac:dyDescent="0.3">
      <c r="B3" s="5"/>
      <c r="C3" s="105"/>
    </row>
    <row r="4" spans="1:4" ht="15" customHeight="1" x14ac:dyDescent="0.25">
      <c r="B4" s="208" t="s">
        <v>49</v>
      </c>
      <c r="C4" s="208"/>
      <c r="D4" s="208"/>
    </row>
    <row r="5" spans="1:4" ht="15" customHeight="1" x14ac:dyDescent="0.25">
      <c r="B5" s="208" t="s">
        <v>50</v>
      </c>
      <c r="C5" s="208"/>
      <c r="D5" s="208"/>
    </row>
    <row r="6" spans="1:4" ht="15" customHeight="1" x14ac:dyDescent="0.3">
      <c r="B6" s="209" t="s">
        <v>357</v>
      </c>
      <c r="C6" s="209"/>
      <c r="D6" s="209"/>
    </row>
    <row r="9" spans="1:4" ht="15" customHeight="1" x14ac:dyDescent="0.25">
      <c r="A9" s="7" t="s">
        <v>51</v>
      </c>
      <c r="B9" s="36" t="s">
        <v>18</v>
      </c>
      <c r="C9" s="21" t="s">
        <v>27</v>
      </c>
      <c r="D9" s="21" t="s">
        <v>39</v>
      </c>
    </row>
    <row r="10" spans="1:4" ht="15" customHeight="1" x14ac:dyDescent="0.25">
      <c r="A10" s="233" t="s">
        <v>52</v>
      </c>
      <c r="B10" s="234"/>
      <c r="C10" s="235"/>
      <c r="D10" s="236"/>
    </row>
    <row r="11" spans="1:4" ht="15" customHeight="1" x14ac:dyDescent="0.25">
      <c r="A11" s="163">
        <v>43770.087685185186</v>
      </c>
      <c r="B11" s="165">
        <v>19</v>
      </c>
      <c r="C11" s="166" t="s">
        <v>360</v>
      </c>
      <c r="D11" s="55" t="s">
        <v>28</v>
      </c>
    </row>
    <row r="12" spans="1:4" ht="15" customHeight="1" x14ac:dyDescent="0.25">
      <c r="A12" s="163">
        <v>43770</v>
      </c>
      <c r="B12" s="165">
        <v>50</v>
      </c>
      <c r="C12" s="166" t="s">
        <v>361</v>
      </c>
      <c r="D12" s="55" t="s">
        <v>28</v>
      </c>
    </row>
    <row r="13" spans="1:4" ht="15" customHeight="1" x14ac:dyDescent="0.25">
      <c r="A13" s="163">
        <v>43770</v>
      </c>
      <c r="B13" s="165">
        <v>50</v>
      </c>
      <c r="C13" s="166" t="s">
        <v>362</v>
      </c>
      <c r="D13" s="55" t="s">
        <v>28</v>
      </c>
    </row>
    <row r="14" spans="1:4" ht="15" customHeight="1" x14ac:dyDescent="0.25">
      <c r="A14" s="163">
        <v>43770</v>
      </c>
      <c r="B14" s="168">
        <v>100</v>
      </c>
      <c r="C14" s="166" t="s">
        <v>363</v>
      </c>
      <c r="D14" s="55" t="s">
        <v>28</v>
      </c>
    </row>
    <row r="15" spans="1:4" ht="15" customHeight="1" x14ac:dyDescent="0.25">
      <c r="A15" s="163">
        <v>43770</v>
      </c>
      <c r="B15" s="126">
        <v>360</v>
      </c>
      <c r="C15" s="167" t="s">
        <v>336</v>
      </c>
      <c r="D15" s="55" t="s">
        <v>28</v>
      </c>
    </row>
    <row r="16" spans="1:4" ht="15" customHeight="1" x14ac:dyDescent="0.25">
      <c r="A16" s="163">
        <v>43770</v>
      </c>
      <c r="B16" s="169">
        <v>500</v>
      </c>
      <c r="C16" s="166" t="s">
        <v>364</v>
      </c>
      <c r="D16" s="55" t="s">
        <v>28</v>
      </c>
    </row>
    <row r="17" spans="1:4" ht="15" customHeight="1" x14ac:dyDescent="0.25">
      <c r="A17" s="163">
        <v>43770</v>
      </c>
      <c r="B17" s="164">
        <v>2000</v>
      </c>
      <c r="C17" s="166" t="s">
        <v>365</v>
      </c>
      <c r="D17" s="55" t="s">
        <v>28</v>
      </c>
    </row>
    <row r="18" spans="1:4" ht="15" customHeight="1" x14ac:dyDescent="0.25">
      <c r="A18" s="163">
        <v>43773</v>
      </c>
      <c r="B18" s="165">
        <v>12</v>
      </c>
      <c r="C18" s="166" t="s">
        <v>366</v>
      </c>
      <c r="D18" s="55" t="s">
        <v>28</v>
      </c>
    </row>
    <row r="19" spans="1:4" ht="15" customHeight="1" x14ac:dyDescent="0.25">
      <c r="A19" s="163">
        <v>43773</v>
      </c>
      <c r="B19" s="165">
        <v>94</v>
      </c>
      <c r="C19" s="166" t="s">
        <v>367</v>
      </c>
      <c r="D19" s="55" t="s">
        <v>28</v>
      </c>
    </row>
    <row r="20" spans="1:4" ht="15" customHeight="1" x14ac:dyDescent="0.25">
      <c r="A20" s="163">
        <v>43773</v>
      </c>
      <c r="B20" s="165">
        <v>100</v>
      </c>
      <c r="C20" s="166" t="s">
        <v>368</v>
      </c>
      <c r="D20" s="55" t="s">
        <v>28</v>
      </c>
    </row>
    <row r="21" spans="1:4" ht="15" customHeight="1" x14ac:dyDescent="0.25">
      <c r="A21" s="163">
        <v>43773</v>
      </c>
      <c r="B21" s="165">
        <v>100</v>
      </c>
      <c r="C21" s="166" t="s">
        <v>369</v>
      </c>
      <c r="D21" s="55" t="s">
        <v>28</v>
      </c>
    </row>
    <row r="22" spans="1:4" ht="15" customHeight="1" x14ac:dyDescent="0.25">
      <c r="A22" s="163">
        <v>43773</v>
      </c>
      <c r="B22" s="165">
        <v>200</v>
      </c>
      <c r="C22" s="166" t="s">
        <v>337</v>
      </c>
      <c r="D22" s="55" t="s">
        <v>28</v>
      </c>
    </row>
    <row r="23" spans="1:4" ht="15" customHeight="1" x14ac:dyDescent="0.25">
      <c r="A23" s="163">
        <v>43773</v>
      </c>
      <c r="B23" s="165">
        <v>200</v>
      </c>
      <c r="C23" s="166" t="s">
        <v>370</v>
      </c>
      <c r="D23" s="55" t="s">
        <v>28</v>
      </c>
    </row>
    <row r="24" spans="1:4" ht="15" customHeight="1" x14ac:dyDescent="0.25">
      <c r="A24" s="163">
        <v>43773</v>
      </c>
      <c r="B24" s="165">
        <v>300</v>
      </c>
      <c r="C24" s="166" t="s">
        <v>371</v>
      </c>
      <c r="D24" s="55" t="s">
        <v>28</v>
      </c>
    </row>
    <row r="25" spans="1:4" ht="15" customHeight="1" x14ac:dyDescent="0.25">
      <c r="A25" s="163">
        <v>43773</v>
      </c>
      <c r="B25" s="165">
        <v>338</v>
      </c>
      <c r="C25" s="166" t="s">
        <v>344</v>
      </c>
      <c r="D25" s="55" t="s">
        <v>28</v>
      </c>
    </row>
    <row r="26" spans="1:4" ht="15" customHeight="1" x14ac:dyDescent="0.25">
      <c r="A26" s="163">
        <v>43773</v>
      </c>
      <c r="B26" s="165">
        <v>500</v>
      </c>
      <c r="C26" s="166" t="s">
        <v>372</v>
      </c>
      <c r="D26" s="55" t="s">
        <v>28</v>
      </c>
    </row>
    <row r="27" spans="1:4" ht="15" customHeight="1" x14ac:dyDescent="0.25">
      <c r="A27" s="163">
        <v>43773</v>
      </c>
      <c r="B27" s="165">
        <v>500</v>
      </c>
      <c r="C27" s="166" t="s">
        <v>373</v>
      </c>
      <c r="D27" s="55" t="s">
        <v>28</v>
      </c>
    </row>
    <row r="28" spans="1:4" ht="15" customHeight="1" x14ac:dyDescent="0.25">
      <c r="A28" s="163">
        <v>43773</v>
      </c>
      <c r="B28" s="165">
        <v>570</v>
      </c>
      <c r="C28" s="166" t="s">
        <v>374</v>
      </c>
      <c r="D28" s="55" t="s">
        <v>28</v>
      </c>
    </row>
    <row r="29" spans="1:4" ht="15" customHeight="1" x14ac:dyDescent="0.25">
      <c r="A29" s="163">
        <v>43773</v>
      </c>
      <c r="B29" s="165">
        <v>1000</v>
      </c>
      <c r="C29" s="166" t="s">
        <v>375</v>
      </c>
      <c r="D29" s="55" t="s">
        <v>28</v>
      </c>
    </row>
    <row r="30" spans="1:4" ht="15" customHeight="1" x14ac:dyDescent="0.25">
      <c r="A30" s="163">
        <v>43773</v>
      </c>
      <c r="B30" s="165">
        <v>1000</v>
      </c>
      <c r="C30" s="166" t="s">
        <v>376</v>
      </c>
      <c r="D30" s="55" t="s">
        <v>28</v>
      </c>
    </row>
    <row r="31" spans="1:4" ht="15" customHeight="1" x14ac:dyDescent="0.25">
      <c r="A31" s="163">
        <v>43773</v>
      </c>
      <c r="B31" s="165">
        <v>1000</v>
      </c>
      <c r="C31" s="166" t="s">
        <v>377</v>
      </c>
      <c r="D31" s="55" t="s">
        <v>28</v>
      </c>
    </row>
    <row r="32" spans="1:4" ht="15" customHeight="1" x14ac:dyDescent="0.25">
      <c r="A32" s="163">
        <v>43774</v>
      </c>
      <c r="B32" s="165">
        <v>200</v>
      </c>
      <c r="C32" s="166" t="s">
        <v>378</v>
      </c>
      <c r="D32" s="55" t="s">
        <v>28</v>
      </c>
    </row>
    <row r="33" spans="1:4" ht="15" customHeight="1" x14ac:dyDescent="0.25">
      <c r="A33" s="163">
        <v>43774</v>
      </c>
      <c r="B33" s="165">
        <v>300</v>
      </c>
      <c r="C33" s="166" t="s">
        <v>379</v>
      </c>
      <c r="D33" s="55" t="s">
        <v>28</v>
      </c>
    </row>
    <row r="34" spans="1:4" ht="15" customHeight="1" x14ac:dyDescent="0.25">
      <c r="A34" s="163">
        <v>43774</v>
      </c>
      <c r="B34" s="165">
        <v>500</v>
      </c>
      <c r="C34" s="166" t="s">
        <v>380</v>
      </c>
      <c r="D34" s="55" t="s">
        <v>28</v>
      </c>
    </row>
    <row r="35" spans="1:4" ht="15" customHeight="1" x14ac:dyDescent="0.25">
      <c r="A35" s="163">
        <v>43774</v>
      </c>
      <c r="B35" s="165">
        <v>1000</v>
      </c>
      <c r="C35" s="166" t="s">
        <v>381</v>
      </c>
      <c r="D35" s="55" t="s">
        <v>28</v>
      </c>
    </row>
    <row r="36" spans="1:4" ht="15" customHeight="1" x14ac:dyDescent="0.25">
      <c r="A36" s="163">
        <v>43774</v>
      </c>
      <c r="B36" s="165">
        <v>2000</v>
      </c>
      <c r="C36" s="166" t="s">
        <v>331</v>
      </c>
      <c r="D36" s="55" t="s">
        <v>28</v>
      </c>
    </row>
    <row r="37" spans="1:4" ht="15" customHeight="1" x14ac:dyDescent="0.25">
      <c r="A37" s="163">
        <v>43775.539513888885</v>
      </c>
      <c r="B37" s="165">
        <v>100</v>
      </c>
      <c r="C37" s="166" t="s">
        <v>382</v>
      </c>
      <c r="D37" s="55" t="s">
        <v>28</v>
      </c>
    </row>
    <row r="38" spans="1:4" ht="15" customHeight="1" x14ac:dyDescent="0.25">
      <c r="A38" s="163">
        <v>43775.521516203706</v>
      </c>
      <c r="B38" s="165">
        <v>100</v>
      </c>
      <c r="C38" s="166" t="s">
        <v>383</v>
      </c>
      <c r="D38" s="55" t="s">
        <v>28</v>
      </c>
    </row>
    <row r="39" spans="1:4" ht="15" customHeight="1" x14ac:dyDescent="0.25">
      <c r="A39" s="163">
        <v>43775</v>
      </c>
      <c r="B39" s="165">
        <v>100</v>
      </c>
      <c r="C39" s="166" t="s">
        <v>384</v>
      </c>
      <c r="D39" s="55" t="s">
        <v>28</v>
      </c>
    </row>
    <row r="40" spans="1:4" ht="15" customHeight="1" x14ac:dyDescent="0.25">
      <c r="A40" s="163">
        <v>43775</v>
      </c>
      <c r="B40" s="165">
        <v>250</v>
      </c>
      <c r="C40" s="166" t="s">
        <v>385</v>
      </c>
      <c r="D40" s="55" t="s">
        <v>28</v>
      </c>
    </row>
    <row r="41" spans="1:4" ht="15" customHeight="1" x14ac:dyDescent="0.25">
      <c r="A41" s="163">
        <v>43775</v>
      </c>
      <c r="B41" s="165">
        <v>250</v>
      </c>
      <c r="C41" s="166" t="s">
        <v>386</v>
      </c>
      <c r="D41" s="55" t="s">
        <v>28</v>
      </c>
    </row>
    <row r="42" spans="1:4" ht="15" customHeight="1" x14ac:dyDescent="0.25">
      <c r="A42" s="163">
        <v>43775</v>
      </c>
      <c r="B42" s="165">
        <v>1000</v>
      </c>
      <c r="C42" s="166" t="s">
        <v>387</v>
      </c>
      <c r="D42" s="55" t="s">
        <v>28</v>
      </c>
    </row>
    <row r="43" spans="1:4" ht="15" customHeight="1" x14ac:dyDescent="0.25">
      <c r="A43" s="163">
        <v>43776</v>
      </c>
      <c r="B43" s="165">
        <v>100</v>
      </c>
      <c r="C43" s="166" t="s">
        <v>388</v>
      </c>
      <c r="D43" s="55" t="s">
        <v>28</v>
      </c>
    </row>
    <row r="44" spans="1:4" ht="15" customHeight="1" x14ac:dyDescent="0.25">
      <c r="A44" s="163">
        <v>43776</v>
      </c>
      <c r="B44" s="165">
        <v>200</v>
      </c>
      <c r="C44" s="166" t="s">
        <v>389</v>
      </c>
      <c r="D44" s="55" t="s">
        <v>28</v>
      </c>
    </row>
    <row r="45" spans="1:4" ht="15" customHeight="1" x14ac:dyDescent="0.25">
      <c r="A45" s="163">
        <v>43776</v>
      </c>
      <c r="B45" s="165">
        <v>200</v>
      </c>
      <c r="C45" s="166" t="s">
        <v>390</v>
      </c>
      <c r="D45" s="55" t="s">
        <v>28</v>
      </c>
    </row>
    <row r="46" spans="1:4" ht="15" customHeight="1" x14ac:dyDescent="0.25">
      <c r="A46" s="163">
        <v>43776</v>
      </c>
      <c r="B46" s="165">
        <v>250</v>
      </c>
      <c r="C46" s="166" t="s">
        <v>391</v>
      </c>
      <c r="D46" s="55" t="s">
        <v>28</v>
      </c>
    </row>
    <row r="47" spans="1:4" ht="15" customHeight="1" x14ac:dyDescent="0.25">
      <c r="A47" s="163">
        <v>43776</v>
      </c>
      <c r="B47" s="165">
        <v>500</v>
      </c>
      <c r="C47" s="166" t="s">
        <v>392</v>
      </c>
      <c r="D47" s="55" t="s">
        <v>28</v>
      </c>
    </row>
    <row r="48" spans="1:4" ht="15" customHeight="1" x14ac:dyDescent="0.25">
      <c r="A48" s="163">
        <v>43776</v>
      </c>
      <c r="B48" s="165">
        <v>500</v>
      </c>
      <c r="C48" s="166" t="s">
        <v>393</v>
      </c>
      <c r="D48" s="55" t="s">
        <v>28</v>
      </c>
    </row>
    <row r="49" spans="1:4" ht="15" customHeight="1" x14ac:dyDescent="0.25">
      <c r="A49" s="163">
        <v>43776</v>
      </c>
      <c r="B49" s="165">
        <v>700</v>
      </c>
      <c r="C49" s="166" t="s">
        <v>394</v>
      </c>
      <c r="D49" s="55" t="s">
        <v>28</v>
      </c>
    </row>
    <row r="50" spans="1:4" ht="15" customHeight="1" x14ac:dyDescent="0.25">
      <c r="A50" s="163">
        <v>43776</v>
      </c>
      <c r="B50" s="165">
        <v>1000</v>
      </c>
      <c r="C50" s="166" t="s">
        <v>341</v>
      </c>
      <c r="D50" s="55" t="s">
        <v>28</v>
      </c>
    </row>
    <row r="51" spans="1:4" ht="15" customHeight="1" x14ac:dyDescent="0.25">
      <c r="A51" s="163">
        <v>43776</v>
      </c>
      <c r="B51" s="165">
        <v>1000</v>
      </c>
      <c r="C51" s="166" t="s">
        <v>395</v>
      </c>
      <c r="D51" s="55" t="s">
        <v>28</v>
      </c>
    </row>
    <row r="52" spans="1:4" ht="15" customHeight="1" x14ac:dyDescent="0.25">
      <c r="A52" s="163">
        <v>43776</v>
      </c>
      <c r="B52" s="165">
        <v>2500</v>
      </c>
      <c r="C52" s="166" t="s">
        <v>332</v>
      </c>
      <c r="D52" s="55" t="s">
        <v>28</v>
      </c>
    </row>
    <row r="53" spans="1:4" ht="15" customHeight="1" x14ac:dyDescent="0.25">
      <c r="A53" s="163">
        <v>43776</v>
      </c>
      <c r="B53" s="165">
        <v>10000</v>
      </c>
      <c r="C53" s="166" t="s">
        <v>340</v>
      </c>
      <c r="D53" s="55" t="s">
        <v>28</v>
      </c>
    </row>
    <row r="54" spans="1:4" ht="15" customHeight="1" x14ac:dyDescent="0.25">
      <c r="A54" s="163">
        <v>43776</v>
      </c>
      <c r="B54" s="165">
        <v>10000</v>
      </c>
      <c r="C54" s="166" t="s">
        <v>343</v>
      </c>
      <c r="D54" s="55" t="s">
        <v>28</v>
      </c>
    </row>
    <row r="55" spans="1:4" ht="15" customHeight="1" x14ac:dyDescent="0.25">
      <c r="A55" s="163">
        <v>43777.074976851851</v>
      </c>
      <c r="B55" s="165">
        <v>150</v>
      </c>
      <c r="C55" s="166" t="s">
        <v>396</v>
      </c>
      <c r="D55" s="55" t="s">
        <v>28</v>
      </c>
    </row>
    <row r="56" spans="1:4" ht="15" customHeight="1" x14ac:dyDescent="0.25">
      <c r="A56" s="163">
        <v>43777.060196759259</v>
      </c>
      <c r="B56" s="165">
        <v>200</v>
      </c>
      <c r="C56" s="166" t="s">
        <v>348</v>
      </c>
      <c r="D56" s="55" t="s">
        <v>28</v>
      </c>
    </row>
    <row r="57" spans="1:4" ht="15" customHeight="1" x14ac:dyDescent="0.25">
      <c r="A57" s="163">
        <v>43777</v>
      </c>
      <c r="B57" s="165">
        <v>500</v>
      </c>
      <c r="C57" s="166" t="s">
        <v>351</v>
      </c>
      <c r="D57" s="55" t="s">
        <v>28</v>
      </c>
    </row>
    <row r="58" spans="1:4" ht="15" customHeight="1" x14ac:dyDescent="0.25">
      <c r="A58" s="163">
        <v>43777</v>
      </c>
      <c r="B58" s="165">
        <v>1750</v>
      </c>
      <c r="C58" s="166" t="s">
        <v>339</v>
      </c>
      <c r="D58" s="55" t="s">
        <v>28</v>
      </c>
    </row>
    <row r="59" spans="1:4" ht="15" customHeight="1" x14ac:dyDescent="0.25">
      <c r="A59" s="163">
        <v>43779</v>
      </c>
      <c r="B59" s="165">
        <v>20</v>
      </c>
      <c r="C59" s="166" t="s">
        <v>397</v>
      </c>
      <c r="D59" s="55" t="s">
        <v>28</v>
      </c>
    </row>
    <row r="60" spans="1:4" ht="15" customHeight="1" x14ac:dyDescent="0.25">
      <c r="A60" s="163">
        <v>43779</v>
      </c>
      <c r="B60" s="165">
        <v>100</v>
      </c>
      <c r="C60" s="166" t="s">
        <v>398</v>
      </c>
      <c r="D60" s="55" t="s">
        <v>28</v>
      </c>
    </row>
    <row r="61" spans="1:4" ht="15" customHeight="1" x14ac:dyDescent="0.25">
      <c r="A61" s="163">
        <v>43779</v>
      </c>
      <c r="B61" s="165">
        <v>100</v>
      </c>
      <c r="C61" s="166" t="s">
        <v>350</v>
      </c>
      <c r="D61" s="55" t="s">
        <v>28</v>
      </c>
    </row>
    <row r="62" spans="1:4" ht="15" customHeight="1" x14ac:dyDescent="0.25">
      <c r="A62" s="163">
        <v>43779</v>
      </c>
      <c r="B62" s="165">
        <v>300</v>
      </c>
      <c r="C62" s="166" t="s">
        <v>342</v>
      </c>
      <c r="D62" s="55" t="s">
        <v>28</v>
      </c>
    </row>
    <row r="63" spans="1:4" ht="15" customHeight="1" x14ac:dyDescent="0.25">
      <c r="A63" s="163">
        <v>43779</v>
      </c>
      <c r="B63" s="165">
        <v>400</v>
      </c>
      <c r="C63" s="166" t="s">
        <v>399</v>
      </c>
      <c r="D63" s="55" t="s">
        <v>28</v>
      </c>
    </row>
    <row r="64" spans="1:4" ht="15" customHeight="1" x14ac:dyDescent="0.25">
      <c r="A64" s="163">
        <v>43779</v>
      </c>
      <c r="B64" s="165">
        <v>500</v>
      </c>
      <c r="C64" s="166" t="s">
        <v>400</v>
      </c>
      <c r="D64" s="55" t="s">
        <v>28</v>
      </c>
    </row>
    <row r="65" spans="1:4" ht="15" customHeight="1" x14ac:dyDescent="0.25">
      <c r="A65" s="163">
        <v>43779</v>
      </c>
      <c r="B65" s="165">
        <v>500</v>
      </c>
      <c r="C65" s="166" t="s">
        <v>401</v>
      </c>
      <c r="D65" s="55" t="s">
        <v>28</v>
      </c>
    </row>
    <row r="66" spans="1:4" ht="15" customHeight="1" x14ac:dyDescent="0.25">
      <c r="A66" s="163">
        <v>43779</v>
      </c>
      <c r="B66" s="165">
        <v>500</v>
      </c>
      <c r="C66" s="166" t="s">
        <v>402</v>
      </c>
      <c r="D66" s="55" t="s">
        <v>28</v>
      </c>
    </row>
    <row r="67" spans="1:4" ht="15" customHeight="1" x14ac:dyDescent="0.25">
      <c r="A67" s="163">
        <v>43779</v>
      </c>
      <c r="B67" s="165">
        <v>1000</v>
      </c>
      <c r="C67" s="166" t="s">
        <v>403</v>
      </c>
      <c r="D67" s="55" t="s">
        <v>28</v>
      </c>
    </row>
    <row r="68" spans="1:4" ht="15" customHeight="1" x14ac:dyDescent="0.25">
      <c r="A68" s="163">
        <v>43779</v>
      </c>
      <c r="B68" s="165">
        <v>1000</v>
      </c>
      <c r="C68" s="166" t="s">
        <v>404</v>
      </c>
      <c r="D68" s="55" t="s">
        <v>28</v>
      </c>
    </row>
    <row r="69" spans="1:4" ht="15" customHeight="1" x14ac:dyDescent="0.25">
      <c r="A69" s="163">
        <v>43779</v>
      </c>
      <c r="B69" s="165">
        <v>3000</v>
      </c>
      <c r="C69" s="166" t="s">
        <v>345</v>
      </c>
      <c r="D69" s="55" t="s">
        <v>28</v>
      </c>
    </row>
    <row r="70" spans="1:4" ht="15" customHeight="1" x14ac:dyDescent="0.25">
      <c r="A70" s="163">
        <v>43780</v>
      </c>
      <c r="B70" s="165">
        <v>9.1999999999999993</v>
      </c>
      <c r="C70" s="166" t="s">
        <v>405</v>
      </c>
      <c r="D70" s="55" t="s">
        <v>28</v>
      </c>
    </row>
    <row r="71" spans="1:4" ht="15" customHeight="1" x14ac:dyDescent="0.25">
      <c r="A71" s="163">
        <v>43780</v>
      </c>
      <c r="B71" s="165">
        <v>45</v>
      </c>
      <c r="C71" s="166" t="s">
        <v>358</v>
      </c>
      <c r="D71" s="55" t="s">
        <v>28</v>
      </c>
    </row>
    <row r="72" spans="1:4" ht="15" customHeight="1" x14ac:dyDescent="0.25">
      <c r="A72" s="163">
        <v>43780</v>
      </c>
      <c r="B72" s="165">
        <v>50</v>
      </c>
      <c r="C72" s="166" t="s">
        <v>406</v>
      </c>
      <c r="D72" s="55" t="s">
        <v>28</v>
      </c>
    </row>
    <row r="73" spans="1:4" ht="15" customHeight="1" x14ac:dyDescent="0.25">
      <c r="A73" s="163">
        <v>43780</v>
      </c>
      <c r="B73" s="165">
        <v>50</v>
      </c>
      <c r="C73" s="166" t="s">
        <v>407</v>
      </c>
      <c r="D73" s="55" t="s">
        <v>28</v>
      </c>
    </row>
    <row r="74" spans="1:4" ht="15" customHeight="1" x14ac:dyDescent="0.25">
      <c r="A74" s="163">
        <v>43780</v>
      </c>
      <c r="B74" s="165">
        <v>100</v>
      </c>
      <c r="C74" s="166" t="s">
        <v>408</v>
      </c>
      <c r="D74" s="55" t="s">
        <v>28</v>
      </c>
    </row>
    <row r="75" spans="1:4" ht="15" customHeight="1" x14ac:dyDescent="0.25">
      <c r="A75" s="163">
        <v>43780</v>
      </c>
      <c r="B75" s="165">
        <v>200</v>
      </c>
      <c r="C75" s="166" t="s">
        <v>409</v>
      </c>
      <c r="D75" s="55" t="s">
        <v>28</v>
      </c>
    </row>
    <row r="76" spans="1:4" ht="15" customHeight="1" x14ac:dyDescent="0.25">
      <c r="A76" s="163">
        <v>43780</v>
      </c>
      <c r="B76" s="165">
        <v>300</v>
      </c>
      <c r="C76" s="166" t="s">
        <v>410</v>
      </c>
      <c r="D76" s="55" t="s">
        <v>28</v>
      </c>
    </row>
    <row r="77" spans="1:4" ht="15" customHeight="1" x14ac:dyDescent="0.25">
      <c r="A77" s="163">
        <v>43780</v>
      </c>
      <c r="B77" s="165">
        <v>300</v>
      </c>
      <c r="C77" s="166" t="s">
        <v>411</v>
      </c>
      <c r="D77" s="55" t="s">
        <v>28</v>
      </c>
    </row>
    <row r="78" spans="1:4" ht="15" customHeight="1" x14ac:dyDescent="0.25">
      <c r="A78" s="163">
        <v>43780</v>
      </c>
      <c r="B78" s="165">
        <v>500</v>
      </c>
      <c r="C78" s="166" t="s">
        <v>412</v>
      </c>
      <c r="D78" s="55" t="s">
        <v>28</v>
      </c>
    </row>
    <row r="79" spans="1:4" ht="15" customHeight="1" x14ac:dyDescent="0.25">
      <c r="A79" s="163">
        <v>43780</v>
      </c>
      <c r="B79" s="165">
        <v>2500</v>
      </c>
      <c r="C79" s="166" t="s">
        <v>332</v>
      </c>
      <c r="D79" s="55" t="s">
        <v>28</v>
      </c>
    </row>
    <row r="80" spans="1:4" ht="15" customHeight="1" x14ac:dyDescent="0.25">
      <c r="A80" s="163">
        <v>43781</v>
      </c>
      <c r="B80" s="165">
        <v>50</v>
      </c>
      <c r="C80" s="166" t="s">
        <v>413</v>
      </c>
      <c r="D80" s="55" t="s">
        <v>28</v>
      </c>
    </row>
    <row r="81" spans="1:4" ht="15" customHeight="1" x14ac:dyDescent="0.25">
      <c r="A81" s="163">
        <v>43781</v>
      </c>
      <c r="B81" s="165">
        <v>150</v>
      </c>
      <c r="C81" s="166" t="s">
        <v>414</v>
      </c>
      <c r="D81" s="55" t="s">
        <v>28</v>
      </c>
    </row>
    <row r="82" spans="1:4" ht="15" customHeight="1" x14ac:dyDescent="0.25">
      <c r="A82" s="163">
        <v>43781</v>
      </c>
      <c r="B82" s="165">
        <v>200</v>
      </c>
      <c r="C82" s="166" t="s">
        <v>415</v>
      </c>
      <c r="D82" s="55" t="s">
        <v>28</v>
      </c>
    </row>
    <row r="83" spans="1:4" ht="15" customHeight="1" x14ac:dyDescent="0.25">
      <c r="A83" s="163">
        <v>43781</v>
      </c>
      <c r="B83" s="165">
        <v>500</v>
      </c>
      <c r="C83" s="166" t="s">
        <v>339</v>
      </c>
      <c r="D83" s="55" t="s">
        <v>28</v>
      </c>
    </row>
    <row r="84" spans="1:4" ht="15" customHeight="1" x14ac:dyDescent="0.25">
      <c r="A84" s="163">
        <v>43781</v>
      </c>
      <c r="B84" s="165">
        <v>500</v>
      </c>
      <c r="C84" s="166" t="s">
        <v>416</v>
      </c>
      <c r="D84" s="55" t="s">
        <v>28</v>
      </c>
    </row>
    <row r="85" spans="1:4" ht="15" customHeight="1" x14ac:dyDescent="0.25">
      <c r="A85" s="163">
        <v>43781</v>
      </c>
      <c r="B85" s="165">
        <v>2500</v>
      </c>
      <c r="C85" s="166" t="s">
        <v>417</v>
      </c>
      <c r="D85" s="55" t="s">
        <v>28</v>
      </c>
    </row>
    <row r="86" spans="1:4" ht="15" customHeight="1" x14ac:dyDescent="0.25">
      <c r="A86" s="163">
        <v>43782</v>
      </c>
      <c r="B86" s="165">
        <v>50</v>
      </c>
      <c r="C86" s="166" t="s">
        <v>418</v>
      </c>
      <c r="D86" s="55" t="s">
        <v>28</v>
      </c>
    </row>
    <row r="87" spans="1:4" ht="15" customHeight="1" x14ac:dyDescent="0.25">
      <c r="A87" s="163">
        <v>43782</v>
      </c>
      <c r="B87" s="165">
        <v>50</v>
      </c>
      <c r="C87" s="166" t="s">
        <v>333</v>
      </c>
      <c r="D87" s="55" t="s">
        <v>28</v>
      </c>
    </row>
    <row r="88" spans="1:4" ht="15" customHeight="1" x14ac:dyDescent="0.25">
      <c r="A88" s="163">
        <v>43782</v>
      </c>
      <c r="B88" s="165">
        <v>63</v>
      </c>
      <c r="C88" s="166" t="s">
        <v>419</v>
      </c>
      <c r="D88" s="55" t="s">
        <v>28</v>
      </c>
    </row>
    <row r="89" spans="1:4" ht="15" customHeight="1" x14ac:dyDescent="0.25">
      <c r="A89" s="163">
        <v>43782</v>
      </c>
      <c r="B89" s="165">
        <v>300</v>
      </c>
      <c r="C89" s="166" t="s">
        <v>420</v>
      </c>
      <c r="D89" s="55" t="s">
        <v>28</v>
      </c>
    </row>
    <row r="90" spans="1:4" ht="15" customHeight="1" x14ac:dyDescent="0.25">
      <c r="A90" s="163">
        <v>43782</v>
      </c>
      <c r="B90" s="165">
        <v>400</v>
      </c>
      <c r="C90" s="166" t="s">
        <v>421</v>
      </c>
      <c r="D90" s="55" t="s">
        <v>28</v>
      </c>
    </row>
    <row r="91" spans="1:4" ht="15" customHeight="1" x14ac:dyDescent="0.25">
      <c r="A91" s="163">
        <v>43782</v>
      </c>
      <c r="B91" s="165">
        <v>500</v>
      </c>
      <c r="C91" s="166" t="s">
        <v>422</v>
      </c>
      <c r="D91" s="55" t="s">
        <v>28</v>
      </c>
    </row>
    <row r="92" spans="1:4" ht="15" customHeight="1" x14ac:dyDescent="0.25">
      <c r="A92" s="163">
        <v>43783</v>
      </c>
      <c r="B92" s="165">
        <v>50</v>
      </c>
      <c r="C92" s="166" t="s">
        <v>423</v>
      </c>
      <c r="D92" s="55" t="s">
        <v>28</v>
      </c>
    </row>
    <row r="93" spans="1:4" ht="15" customHeight="1" x14ac:dyDescent="0.25">
      <c r="A93" s="163">
        <v>43783</v>
      </c>
      <c r="B93" s="165">
        <v>100</v>
      </c>
      <c r="C93" s="166" t="s">
        <v>424</v>
      </c>
      <c r="D93" s="55" t="s">
        <v>28</v>
      </c>
    </row>
    <row r="94" spans="1:4" ht="15" customHeight="1" x14ac:dyDescent="0.25">
      <c r="A94" s="163">
        <v>43783</v>
      </c>
      <c r="B94" s="165">
        <v>500</v>
      </c>
      <c r="C94" s="166" t="s">
        <v>392</v>
      </c>
      <c r="D94" s="55" t="s">
        <v>28</v>
      </c>
    </row>
    <row r="95" spans="1:4" ht="15" customHeight="1" x14ac:dyDescent="0.25">
      <c r="A95" s="163">
        <v>43783</v>
      </c>
      <c r="B95" s="165">
        <v>500</v>
      </c>
      <c r="C95" s="166" t="s">
        <v>425</v>
      </c>
      <c r="D95" s="55" t="s">
        <v>28</v>
      </c>
    </row>
    <row r="96" spans="1:4" ht="15" customHeight="1" x14ac:dyDescent="0.25">
      <c r="A96" s="163">
        <v>43783</v>
      </c>
      <c r="B96" s="165">
        <v>500</v>
      </c>
      <c r="C96" s="166" t="s">
        <v>426</v>
      </c>
      <c r="D96" s="55" t="s">
        <v>28</v>
      </c>
    </row>
    <row r="97" spans="1:4" ht="15" customHeight="1" x14ac:dyDescent="0.25">
      <c r="A97" s="163">
        <v>43783</v>
      </c>
      <c r="B97" s="165">
        <v>500</v>
      </c>
      <c r="C97" s="166" t="s">
        <v>339</v>
      </c>
      <c r="D97" s="55" t="s">
        <v>28</v>
      </c>
    </row>
    <row r="98" spans="1:4" ht="15" customHeight="1" x14ac:dyDescent="0.25">
      <c r="A98" s="163">
        <v>43783</v>
      </c>
      <c r="B98" s="165">
        <v>1000</v>
      </c>
      <c r="C98" s="166" t="s">
        <v>427</v>
      </c>
      <c r="D98" s="55" t="s">
        <v>28</v>
      </c>
    </row>
    <row r="99" spans="1:4" ht="15" customHeight="1" x14ac:dyDescent="0.25">
      <c r="A99" s="163">
        <v>43783</v>
      </c>
      <c r="B99" s="165">
        <v>1000</v>
      </c>
      <c r="C99" s="166" t="s">
        <v>428</v>
      </c>
      <c r="D99" s="55" t="s">
        <v>28</v>
      </c>
    </row>
    <row r="100" spans="1:4" ht="15" customHeight="1" x14ac:dyDescent="0.25">
      <c r="A100" s="163">
        <v>43784</v>
      </c>
      <c r="B100" s="165">
        <v>30</v>
      </c>
      <c r="C100" s="166" t="s">
        <v>429</v>
      </c>
      <c r="D100" s="55" t="s">
        <v>28</v>
      </c>
    </row>
    <row r="101" spans="1:4" ht="15" customHeight="1" x14ac:dyDescent="0.25">
      <c r="A101" s="163">
        <v>43784</v>
      </c>
      <c r="B101" s="165">
        <v>250</v>
      </c>
      <c r="C101" s="166" t="s">
        <v>430</v>
      </c>
      <c r="D101" s="55" t="s">
        <v>28</v>
      </c>
    </row>
    <row r="102" spans="1:4" ht="15" customHeight="1" x14ac:dyDescent="0.25">
      <c r="A102" s="163">
        <v>43784</v>
      </c>
      <c r="B102" s="165">
        <v>400</v>
      </c>
      <c r="C102" s="166" t="s">
        <v>347</v>
      </c>
      <c r="D102" s="55" t="s">
        <v>28</v>
      </c>
    </row>
    <row r="103" spans="1:4" ht="15" customHeight="1" x14ac:dyDescent="0.25">
      <c r="A103" s="163">
        <v>43784</v>
      </c>
      <c r="B103" s="165">
        <v>500</v>
      </c>
      <c r="C103" s="166" t="s">
        <v>431</v>
      </c>
      <c r="D103" s="55" t="s">
        <v>28</v>
      </c>
    </row>
    <row r="104" spans="1:4" ht="15" customHeight="1" x14ac:dyDescent="0.25">
      <c r="A104" s="163">
        <v>43784</v>
      </c>
      <c r="B104" s="165">
        <v>500</v>
      </c>
      <c r="C104" s="166" t="s">
        <v>334</v>
      </c>
      <c r="D104" s="55" t="s">
        <v>28</v>
      </c>
    </row>
    <row r="105" spans="1:4" ht="15" customHeight="1" x14ac:dyDescent="0.25">
      <c r="A105" s="163">
        <v>43784</v>
      </c>
      <c r="B105" s="165">
        <v>1000</v>
      </c>
      <c r="C105" s="166" t="s">
        <v>432</v>
      </c>
      <c r="D105" s="55" t="s">
        <v>28</v>
      </c>
    </row>
    <row r="106" spans="1:4" ht="15" customHeight="1" x14ac:dyDescent="0.25">
      <c r="A106" s="163">
        <v>43784</v>
      </c>
      <c r="B106" s="165">
        <v>1000</v>
      </c>
      <c r="C106" s="166" t="s">
        <v>433</v>
      </c>
      <c r="D106" s="55" t="s">
        <v>28</v>
      </c>
    </row>
    <row r="107" spans="1:4" ht="15" customHeight="1" x14ac:dyDescent="0.25">
      <c r="A107" s="163">
        <v>43786</v>
      </c>
      <c r="B107" s="165">
        <v>60</v>
      </c>
      <c r="C107" s="166" t="s">
        <v>434</v>
      </c>
      <c r="D107" s="55" t="s">
        <v>28</v>
      </c>
    </row>
    <row r="108" spans="1:4" ht="15" customHeight="1" x14ac:dyDescent="0.25">
      <c r="A108" s="163">
        <v>43786</v>
      </c>
      <c r="B108" s="165">
        <v>60</v>
      </c>
      <c r="C108" s="166" t="s">
        <v>435</v>
      </c>
      <c r="D108" s="55" t="s">
        <v>28</v>
      </c>
    </row>
    <row r="109" spans="1:4" ht="15" customHeight="1" x14ac:dyDescent="0.25">
      <c r="A109" s="163">
        <v>43786</v>
      </c>
      <c r="B109" s="165">
        <v>100</v>
      </c>
      <c r="C109" s="166" t="s">
        <v>436</v>
      </c>
      <c r="D109" s="55" t="s">
        <v>28</v>
      </c>
    </row>
    <row r="110" spans="1:4" ht="15" customHeight="1" x14ac:dyDescent="0.25">
      <c r="A110" s="163">
        <v>43786</v>
      </c>
      <c r="B110" s="165">
        <v>100</v>
      </c>
      <c r="C110" s="166" t="s">
        <v>437</v>
      </c>
      <c r="D110" s="55" t="s">
        <v>28</v>
      </c>
    </row>
    <row r="111" spans="1:4" ht="15" customHeight="1" x14ac:dyDescent="0.25">
      <c r="A111" s="163">
        <v>43786</v>
      </c>
      <c r="B111" s="165">
        <v>100</v>
      </c>
      <c r="C111" s="166" t="s">
        <v>438</v>
      </c>
      <c r="D111" s="55" t="s">
        <v>28</v>
      </c>
    </row>
    <row r="112" spans="1:4" ht="15" customHeight="1" x14ac:dyDescent="0.25">
      <c r="A112" s="163">
        <v>43786</v>
      </c>
      <c r="B112" s="165">
        <v>100</v>
      </c>
      <c r="C112" s="166" t="s">
        <v>439</v>
      </c>
      <c r="D112" s="55" t="s">
        <v>28</v>
      </c>
    </row>
    <row r="113" spans="1:4" ht="15" customHeight="1" x14ac:dyDescent="0.25">
      <c r="A113" s="163">
        <v>43786</v>
      </c>
      <c r="B113" s="165">
        <v>100</v>
      </c>
      <c r="C113" s="166" t="s">
        <v>440</v>
      </c>
      <c r="D113" s="55" t="s">
        <v>28</v>
      </c>
    </row>
    <row r="114" spans="1:4" ht="15" customHeight="1" x14ac:dyDescent="0.25">
      <c r="A114" s="163">
        <v>43786</v>
      </c>
      <c r="B114" s="165">
        <v>300</v>
      </c>
      <c r="C114" s="166" t="s">
        <v>441</v>
      </c>
      <c r="D114" s="55" t="s">
        <v>28</v>
      </c>
    </row>
    <row r="115" spans="1:4" ht="15" customHeight="1" x14ac:dyDescent="0.25">
      <c r="A115" s="163">
        <v>43786</v>
      </c>
      <c r="B115" s="165">
        <v>500</v>
      </c>
      <c r="C115" s="166" t="s">
        <v>442</v>
      </c>
      <c r="D115" s="55" t="s">
        <v>28</v>
      </c>
    </row>
    <row r="116" spans="1:4" ht="15" customHeight="1" x14ac:dyDescent="0.25">
      <c r="A116" s="163">
        <v>43786</v>
      </c>
      <c r="B116" s="165">
        <v>1000</v>
      </c>
      <c r="C116" s="166" t="s">
        <v>443</v>
      </c>
      <c r="D116" s="55" t="s">
        <v>28</v>
      </c>
    </row>
    <row r="117" spans="1:4" ht="15" customHeight="1" x14ac:dyDescent="0.25">
      <c r="A117" s="163">
        <v>43786</v>
      </c>
      <c r="B117" s="165">
        <v>1000</v>
      </c>
      <c r="C117" s="166" t="s">
        <v>444</v>
      </c>
      <c r="D117" s="55" t="s">
        <v>28</v>
      </c>
    </row>
    <row r="118" spans="1:4" ht="15" customHeight="1" x14ac:dyDescent="0.25">
      <c r="A118" s="163">
        <v>43786</v>
      </c>
      <c r="B118" s="165">
        <v>7000</v>
      </c>
      <c r="C118" s="166" t="s">
        <v>445</v>
      </c>
      <c r="D118" s="55" t="s">
        <v>28</v>
      </c>
    </row>
    <row r="119" spans="1:4" ht="15" customHeight="1" x14ac:dyDescent="0.25">
      <c r="A119" s="163">
        <v>43787</v>
      </c>
      <c r="B119" s="165">
        <v>60</v>
      </c>
      <c r="C119" s="166" t="s">
        <v>446</v>
      </c>
      <c r="D119" s="55" t="s">
        <v>28</v>
      </c>
    </row>
    <row r="120" spans="1:4" ht="15" customHeight="1" x14ac:dyDescent="0.25">
      <c r="A120" s="163">
        <v>43787</v>
      </c>
      <c r="B120" s="165">
        <v>60</v>
      </c>
      <c r="C120" s="166" t="s">
        <v>447</v>
      </c>
      <c r="D120" s="55" t="s">
        <v>28</v>
      </c>
    </row>
    <row r="121" spans="1:4" ht="15" customHeight="1" x14ac:dyDescent="0.25">
      <c r="A121" s="163">
        <v>43787</v>
      </c>
      <c r="B121" s="165">
        <v>100</v>
      </c>
      <c r="C121" s="166" t="s">
        <v>359</v>
      </c>
      <c r="D121" s="55" t="s">
        <v>28</v>
      </c>
    </row>
    <row r="122" spans="1:4" ht="15" customHeight="1" x14ac:dyDescent="0.25">
      <c r="A122" s="163">
        <v>43787</v>
      </c>
      <c r="B122" s="165">
        <v>100</v>
      </c>
      <c r="C122" s="166" t="s">
        <v>448</v>
      </c>
      <c r="D122" s="55" t="s">
        <v>28</v>
      </c>
    </row>
    <row r="123" spans="1:4" ht="15" customHeight="1" x14ac:dyDescent="0.25">
      <c r="A123" s="163">
        <v>43787</v>
      </c>
      <c r="B123" s="165">
        <v>100</v>
      </c>
      <c r="C123" s="166" t="s">
        <v>449</v>
      </c>
      <c r="D123" s="55" t="s">
        <v>28</v>
      </c>
    </row>
    <row r="124" spans="1:4" ht="15" customHeight="1" x14ac:dyDescent="0.25">
      <c r="A124" s="163">
        <v>43787</v>
      </c>
      <c r="B124" s="165">
        <v>150</v>
      </c>
      <c r="C124" s="166" t="s">
        <v>450</v>
      </c>
      <c r="D124" s="55" t="s">
        <v>28</v>
      </c>
    </row>
    <row r="125" spans="1:4" ht="15" customHeight="1" x14ac:dyDescent="0.25">
      <c r="A125" s="163">
        <v>43787</v>
      </c>
      <c r="B125" s="165">
        <v>1000</v>
      </c>
      <c r="C125" s="166" t="s">
        <v>349</v>
      </c>
      <c r="D125" s="55" t="s">
        <v>28</v>
      </c>
    </row>
    <row r="126" spans="1:4" ht="15" customHeight="1" x14ac:dyDescent="0.25">
      <c r="A126" s="163">
        <v>43788</v>
      </c>
      <c r="B126" s="165">
        <v>4.01</v>
      </c>
      <c r="C126" s="166" t="s">
        <v>405</v>
      </c>
      <c r="D126" s="55" t="s">
        <v>28</v>
      </c>
    </row>
    <row r="127" spans="1:4" ht="15" customHeight="1" x14ac:dyDescent="0.25">
      <c r="A127" s="163">
        <v>43788</v>
      </c>
      <c r="B127" s="165">
        <v>60</v>
      </c>
      <c r="C127" s="166" t="s">
        <v>451</v>
      </c>
      <c r="D127" s="55" t="s">
        <v>28</v>
      </c>
    </row>
    <row r="128" spans="1:4" ht="15" customHeight="1" x14ac:dyDescent="0.25">
      <c r="A128" s="163">
        <v>43788</v>
      </c>
      <c r="B128" s="165">
        <v>60</v>
      </c>
      <c r="C128" s="166" t="s">
        <v>452</v>
      </c>
      <c r="D128" s="55" t="s">
        <v>28</v>
      </c>
    </row>
    <row r="129" spans="1:4" ht="15" customHeight="1" x14ac:dyDescent="0.25">
      <c r="A129" s="163">
        <v>43788</v>
      </c>
      <c r="B129" s="165">
        <v>60</v>
      </c>
      <c r="C129" s="166" t="s">
        <v>453</v>
      </c>
      <c r="D129" s="55" t="s">
        <v>28</v>
      </c>
    </row>
    <row r="130" spans="1:4" ht="15" customHeight="1" x14ac:dyDescent="0.25">
      <c r="A130" s="163">
        <v>43788</v>
      </c>
      <c r="B130" s="165">
        <v>60</v>
      </c>
      <c r="C130" s="166" t="s">
        <v>454</v>
      </c>
      <c r="D130" s="55" t="s">
        <v>28</v>
      </c>
    </row>
    <row r="131" spans="1:4" ht="15" customHeight="1" x14ac:dyDescent="0.25">
      <c r="A131" s="163">
        <v>43788</v>
      </c>
      <c r="B131" s="165">
        <v>60</v>
      </c>
      <c r="C131" s="166" t="s">
        <v>455</v>
      </c>
      <c r="D131" s="55" t="s">
        <v>28</v>
      </c>
    </row>
    <row r="132" spans="1:4" ht="15" customHeight="1" x14ac:dyDescent="0.25">
      <c r="A132" s="163">
        <v>43788</v>
      </c>
      <c r="B132" s="165">
        <v>200</v>
      </c>
      <c r="C132" s="166" t="s">
        <v>456</v>
      </c>
      <c r="D132" s="55" t="s">
        <v>28</v>
      </c>
    </row>
    <row r="133" spans="1:4" ht="15" customHeight="1" x14ac:dyDescent="0.25">
      <c r="A133" s="163">
        <v>43788</v>
      </c>
      <c r="B133" s="165">
        <v>300</v>
      </c>
      <c r="C133" s="166" t="s">
        <v>457</v>
      </c>
      <c r="D133" s="55" t="s">
        <v>28</v>
      </c>
    </row>
    <row r="134" spans="1:4" ht="15" customHeight="1" x14ac:dyDescent="0.25">
      <c r="A134" s="163">
        <v>43788</v>
      </c>
      <c r="B134" s="165">
        <v>1000</v>
      </c>
      <c r="C134" s="166" t="s">
        <v>458</v>
      </c>
      <c r="D134" s="55" t="s">
        <v>28</v>
      </c>
    </row>
    <row r="135" spans="1:4" ht="15" customHeight="1" x14ac:dyDescent="0.25">
      <c r="A135" s="163">
        <v>43789</v>
      </c>
      <c r="B135" s="165">
        <v>60</v>
      </c>
      <c r="C135" s="166" t="s">
        <v>459</v>
      </c>
      <c r="D135" s="55" t="s">
        <v>28</v>
      </c>
    </row>
    <row r="136" spans="1:4" ht="15" customHeight="1" x14ac:dyDescent="0.25">
      <c r="A136" s="163">
        <v>43789</v>
      </c>
      <c r="B136" s="165">
        <v>100</v>
      </c>
      <c r="C136" s="166" t="s">
        <v>335</v>
      </c>
      <c r="D136" s="55" t="s">
        <v>28</v>
      </c>
    </row>
    <row r="137" spans="1:4" ht="15" customHeight="1" x14ac:dyDescent="0.25">
      <c r="A137" s="163">
        <v>43789</v>
      </c>
      <c r="B137" s="165">
        <v>300</v>
      </c>
      <c r="C137" s="166" t="s">
        <v>460</v>
      </c>
      <c r="D137" s="55" t="s">
        <v>28</v>
      </c>
    </row>
    <row r="138" spans="1:4" ht="15" customHeight="1" x14ac:dyDescent="0.25">
      <c r="A138" s="163">
        <v>43789</v>
      </c>
      <c r="B138" s="165">
        <v>500</v>
      </c>
      <c r="C138" s="166" t="s">
        <v>338</v>
      </c>
      <c r="D138" s="55" t="s">
        <v>28</v>
      </c>
    </row>
    <row r="139" spans="1:4" ht="15" customHeight="1" x14ac:dyDescent="0.25">
      <c r="A139" s="163">
        <v>43789</v>
      </c>
      <c r="B139" s="165">
        <v>2000</v>
      </c>
      <c r="C139" s="166" t="s">
        <v>461</v>
      </c>
      <c r="D139" s="55" t="s">
        <v>28</v>
      </c>
    </row>
    <row r="140" spans="1:4" ht="15" customHeight="1" x14ac:dyDescent="0.25">
      <c r="A140" s="163">
        <v>43790</v>
      </c>
      <c r="B140" s="165">
        <v>25</v>
      </c>
      <c r="C140" s="166" t="s">
        <v>462</v>
      </c>
      <c r="D140" s="55" t="s">
        <v>28</v>
      </c>
    </row>
    <row r="141" spans="1:4" ht="15" customHeight="1" x14ac:dyDescent="0.25">
      <c r="A141" s="163">
        <v>43790</v>
      </c>
      <c r="B141" s="165">
        <v>50</v>
      </c>
      <c r="C141" s="166" t="s">
        <v>463</v>
      </c>
      <c r="D141" s="55" t="s">
        <v>28</v>
      </c>
    </row>
    <row r="142" spans="1:4" ht="15" customHeight="1" x14ac:dyDescent="0.25">
      <c r="A142" s="163">
        <v>43790</v>
      </c>
      <c r="B142" s="165">
        <v>50</v>
      </c>
      <c r="C142" s="166" t="s">
        <v>464</v>
      </c>
      <c r="D142" s="55" t="s">
        <v>28</v>
      </c>
    </row>
    <row r="143" spans="1:4" ht="15" customHeight="1" x14ac:dyDescent="0.25">
      <c r="A143" s="163">
        <v>43790</v>
      </c>
      <c r="B143" s="165">
        <v>100</v>
      </c>
      <c r="C143" s="166" t="s">
        <v>465</v>
      </c>
      <c r="D143" s="55" t="s">
        <v>28</v>
      </c>
    </row>
    <row r="144" spans="1:4" ht="15" customHeight="1" x14ac:dyDescent="0.25">
      <c r="A144" s="163">
        <v>43790</v>
      </c>
      <c r="B144" s="165">
        <v>100</v>
      </c>
      <c r="C144" s="166" t="s">
        <v>466</v>
      </c>
      <c r="D144" s="55" t="s">
        <v>28</v>
      </c>
    </row>
    <row r="145" spans="1:4" ht="15" customHeight="1" x14ac:dyDescent="0.25">
      <c r="A145" s="163">
        <v>43790</v>
      </c>
      <c r="B145" s="165">
        <v>100</v>
      </c>
      <c r="C145" s="166" t="s">
        <v>467</v>
      </c>
      <c r="D145" s="55" t="s">
        <v>28</v>
      </c>
    </row>
    <row r="146" spans="1:4" ht="15" customHeight="1" x14ac:dyDescent="0.25">
      <c r="A146" s="163">
        <v>43790</v>
      </c>
      <c r="B146" s="165">
        <v>300</v>
      </c>
      <c r="C146" s="166" t="s">
        <v>468</v>
      </c>
      <c r="D146" s="55" t="s">
        <v>28</v>
      </c>
    </row>
    <row r="147" spans="1:4" ht="15" customHeight="1" x14ac:dyDescent="0.25">
      <c r="A147" s="163">
        <v>43790</v>
      </c>
      <c r="B147" s="165">
        <v>500</v>
      </c>
      <c r="C147" s="166" t="s">
        <v>469</v>
      </c>
      <c r="D147" s="55" t="s">
        <v>28</v>
      </c>
    </row>
    <row r="148" spans="1:4" ht="15" customHeight="1" x14ac:dyDescent="0.25">
      <c r="A148" s="163">
        <v>43790</v>
      </c>
      <c r="B148" s="165">
        <v>500</v>
      </c>
      <c r="C148" s="166" t="s">
        <v>392</v>
      </c>
      <c r="D148" s="55" t="s">
        <v>28</v>
      </c>
    </row>
    <row r="149" spans="1:4" ht="15" customHeight="1" x14ac:dyDescent="0.25">
      <c r="A149" s="163">
        <v>43790</v>
      </c>
      <c r="B149" s="165">
        <v>1100</v>
      </c>
      <c r="C149" s="166" t="s">
        <v>470</v>
      </c>
      <c r="D149" s="55" t="s">
        <v>28</v>
      </c>
    </row>
    <row r="150" spans="1:4" ht="15" customHeight="1" x14ac:dyDescent="0.25">
      <c r="A150" s="163">
        <v>43791</v>
      </c>
      <c r="B150" s="165">
        <v>150</v>
      </c>
      <c r="C150" s="166" t="s">
        <v>471</v>
      </c>
      <c r="D150" s="55" t="s">
        <v>28</v>
      </c>
    </row>
    <row r="151" spans="1:4" ht="15" customHeight="1" x14ac:dyDescent="0.25">
      <c r="A151" s="163">
        <v>43791</v>
      </c>
      <c r="B151" s="165">
        <v>3000</v>
      </c>
      <c r="C151" s="166" t="s">
        <v>472</v>
      </c>
      <c r="D151" s="55" t="s">
        <v>28</v>
      </c>
    </row>
    <row r="152" spans="1:4" ht="15" customHeight="1" x14ac:dyDescent="0.25">
      <c r="A152" s="163">
        <v>43793</v>
      </c>
      <c r="B152" s="165">
        <v>75</v>
      </c>
      <c r="C152" s="166" t="s">
        <v>473</v>
      </c>
      <c r="D152" s="55" t="s">
        <v>28</v>
      </c>
    </row>
    <row r="153" spans="1:4" ht="15" customHeight="1" x14ac:dyDescent="0.25">
      <c r="A153" s="163">
        <v>43793</v>
      </c>
      <c r="B153" s="165">
        <v>200</v>
      </c>
      <c r="C153" s="166" t="s">
        <v>474</v>
      </c>
      <c r="D153" s="55" t="s">
        <v>28</v>
      </c>
    </row>
    <row r="154" spans="1:4" ht="15" customHeight="1" x14ac:dyDescent="0.25">
      <c r="A154" s="163">
        <v>43793</v>
      </c>
      <c r="B154" s="165">
        <v>300</v>
      </c>
      <c r="C154" s="166" t="s">
        <v>475</v>
      </c>
      <c r="D154" s="55" t="s">
        <v>28</v>
      </c>
    </row>
    <row r="155" spans="1:4" ht="15" customHeight="1" x14ac:dyDescent="0.25">
      <c r="A155" s="163">
        <v>43793</v>
      </c>
      <c r="B155" s="165">
        <v>500</v>
      </c>
      <c r="C155" s="166" t="s">
        <v>476</v>
      </c>
      <c r="D155" s="55" t="s">
        <v>28</v>
      </c>
    </row>
    <row r="156" spans="1:4" ht="15" customHeight="1" x14ac:dyDescent="0.25">
      <c r="A156" s="163">
        <v>43793</v>
      </c>
      <c r="B156" s="165">
        <v>500</v>
      </c>
      <c r="C156" s="166" t="s">
        <v>346</v>
      </c>
      <c r="D156" s="55" t="s">
        <v>28</v>
      </c>
    </row>
    <row r="157" spans="1:4" ht="15" customHeight="1" x14ac:dyDescent="0.25">
      <c r="A157" s="163">
        <v>43793</v>
      </c>
      <c r="B157" s="165">
        <v>1000</v>
      </c>
      <c r="C157" s="166" t="s">
        <v>477</v>
      </c>
      <c r="D157" s="55" t="s">
        <v>28</v>
      </c>
    </row>
    <row r="158" spans="1:4" ht="15" customHeight="1" x14ac:dyDescent="0.25">
      <c r="A158" s="163">
        <v>43794</v>
      </c>
      <c r="B158" s="165">
        <v>200</v>
      </c>
      <c r="C158" s="166" t="s">
        <v>478</v>
      </c>
      <c r="D158" s="55" t="s">
        <v>28</v>
      </c>
    </row>
    <row r="159" spans="1:4" ht="15" customHeight="1" x14ac:dyDescent="0.25">
      <c r="A159" s="163">
        <v>43795</v>
      </c>
      <c r="B159" s="165">
        <v>51.94</v>
      </c>
      <c r="C159" s="166" t="s">
        <v>479</v>
      </c>
      <c r="D159" s="55" t="s">
        <v>28</v>
      </c>
    </row>
    <row r="160" spans="1:4" ht="15" customHeight="1" x14ac:dyDescent="0.25">
      <c r="A160" s="163">
        <v>43795</v>
      </c>
      <c r="B160" s="165">
        <v>200</v>
      </c>
      <c r="C160" s="166" t="s">
        <v>480</v>
      </c>
      <c r="D160" s="55" t="s">
        <v>28</v>
      </c>
    </row>
    <row r="161" spans="1:4" ht="15" customHeight="1" x14ac:dyDescent="0.25">
      <c r="A161" s="163">
        <v>43795</v>
      </c>
      <c r="B161" s="165">
        <v>200</v>
      </c>
      <c r="C161" s="166" t="s">
        <v>481</v>
      </c>
      <c r="D161" s="55" t="s">
        <v>28</v>
      </c>
    </row>
    <row r="162" spans="1:4" ht="15" customHeight="1" x14ac:dyDescent="0.25">
      <c r="A162" s="163">
        <v>43795</v>
      </c>
      <c r="B162" s="165">
        <v>2450</v>
      </c>
      <c r="C162" s="166" t="s">
        <v>340</v>
      </c>
      <c r="D162" s="55" t="s">
        <v>28</v>
      </c>
    </row>
    <row r="163" spans="1:4" ht="15" customHeight="1" x14ac:dyDescent="0.25">
      <c r="A163" s="163">
        <v>43796</v>
      </c>
      <c r="B163" s="165">
        <v>20</v>
      </c>
      <c r="C163" s="166" t="s">
        <v>482</v>
      </c>
      <c r="D163" s="55" t="s">
        <v>28</v>
      </c>
    </row>
    <row r="164" spans="1:4" ht="15" customHeight="1" x14ac:dyDescent="0.25">
      <c r="A164" s="163">
        <v>43796</v>
      </c>
      <c r="B164" s="165">
        <v>60</v>
      </c>
      <c r="C164" s="166" t="s">
        <v>483</v>
      </c>
      <c r="D164" s="55" t="s">
        <v>28</v>
      </c>
    </row>
    <row r="165" spans="1:4" ht="15" customHeight="1" x14ac:dyDescent="0.25">
      <c r="A165" s="163">
        <v>43796</v>
      </c>
      <c r="B165" s="165">
        <v>100</v>
      </c>
      <c r="C165" s="166" t="s">
        <v>484</v>
      </c>
      <c r="D165" s="55" t="s">
        <v>28</v>
      </c>
    </row>
    <row r="166" spans="1:4" ht="15" customHeight="1" x14ac:dyDescent="0.25">
      <c r="A166" s="163">
        <v>43796</v>
      </c>
      <c r="B166" s="165">
        <v>3465.37</v>
      </c>
      <c r="C166" s="166" t="s">
        <v>485</v>
      </c>
      <c r="D166" s="55" t="s">
        <v>28</v>
      </c>
    </row>
    <row r="167" spans="1:4" ht="15" customHeight="1" x14ac:dyDescent="0.25">
      <c r="A167" s="163">
        <v>43797</v>
      </c>
      <c r="B167" s="165">
        <v>100</v>
      </c>
      <c r="C167" s="166" t="s">
        <v>486</v>
      </c>
      <c r="D167" s="55" t="s">
        <v>28</v>
      </c>
    </row>
    <row r="168" spans="1:4" ht="15" customHeight="1" x14ac:dyDescent="0.25">
      <c r="A168" s="163">
        <v>43797</v>
      </c>
      <c r="B168" s="165">
        <v>100</v>
      </c>
      <c r="C168" s="166" t="s">
        <v>487</v>
      </c>
      <c r="D168" s="55" t="s">
        <v>28</v>
      </c>
    </row>
    <row r="169" spans="1:4" ht="15" customHeight="1" x14ac:dyDescent="0.25">
      <c r="A169" s="163">
        <v>43797</v>
      </c>
      <c r="B169" s="165">
        <v>500</v>
      </c>
      <c r="C169" s="166" t="s">
        <v>392</v>
      </c>
      <c r="D169" s="55" t="s">
        <v>28</v>
      </c>
    </row>
    <row r="170" spans="1:4" ht="15" customHeight="1" x14ac:dyDescent="0.25">
      <c r="A170" s="163">
        <v>43798</v>
      </c>
      <c r="B170" s="165">
        <v>50</v>
      </c>
      <c r="C170" s="166" t="s">
        <v>488</v>
      </c>
      <c r="D170" s="55" t="s">
        <v>28</v>
      </c>
    </row>
    <row r="171" spans="1:4" ht="15" customHeight="1" x14ac:dyDescent="0.25">
      <c r="A171" s="163">
        <v>43798</v>
      </c>
      <c r="B171" s="165">
        <v>100</v>
      </c>
      <c r="C171" s="166" t="s">
        <v>489</v>
      </c>
      <c r="D171" s="55" t="s">
        <v>28</v>
      </c>
    </row>
    <row r="172" spans="1:4" ht="15" customHeight="1" x14ac:dyDescent="0.25">
      <c r="A172" s="163">
        <v>43798</v>
      </c>
      <c r="B172" s="165">
        <v>400</v>
      </c>
      <c r="C172" s="166" t="s">
        <v>347</v>
      </c>
      <c r="D172" s="55" t="s">
        <v>28</v>
      </c>
    </row>
    <row r="173" spans="1:4" ht="15" customHeight="1" x14ac:dyDescent="0.25">
      <c r="A173" s="163">
        <v>43798</v>
      </c>
      <c r="B173" s="165">
        <v>500</v>
      </c>
      <c r="C173" s="166" t="s">
        <v>364</v>
      </c>
      <c r="D173" s="55" t="s">
        <v>28</v>
      </c>
    </row>
    <row r="174" spans="1:4" ht="15" customHeight="1" x14ac:dyDescent="0.25">
      <c r="A174" s="163">
        <v>43798</v>
      </c>
      <c r="B174" s="165">
        <v>500</v>
      </c>
      <c r="C174" s="166" t="s">
        <v>490</v>
      </c>
      <c r="D174" s="55" t="s">
        <v>28</v>
      </c>
    </row>
    <row r="175" spans="1:4" ht="15" customHeight="1" x14ac:dyDescent="0.25">
      <c r="A175" s="92" t="s">
        <v>20</v>
      </c>
      <c r="B175" s="89">
        <f>SUM(B11:B174)</f>
        <v>103211.51999999999</v>
      </c>
      <c r="C175" s="106"/>
      <c r="D175" s="55"/>
    </row>
    <row r="176" spans="1:4" ht="15" customHeight="1" x14ac:dyDescent="0.25">
      <c r="A176" s="243" t="s">
        <v>53</v>
      </c>
      <c r="B176" s="244"/>
      <c r="C176" s="244"/>
      <c r="D176" s="245"/>
    </row>
    <row r="177" spans="1:4" s="57" customFormat="1" ht="15" customHeight="1" x14ac:dyDescent="0.25">
      <c r="A177" s="54">
        <v>43774</v>
      </c>
      <c r="B177" s="101">
        <v>3950</v>
      </c>
      <c r="C177" s="229" t="s">
        <v>493</v>
      </c>
      <c r="D177" s="230"/>
    </row>
    <row r="178" spans="1:4" s="57" customFormat="1" ht="15" customHeight="1" x14ac:dyDescent="0.25">
      <c r="A178" s="54">
        <v>43774</v>
      </c>
      <c r="B178" s="102">
        <v>1755</v>
      </c>
      <c r="C178" s="229" t="s">
        <v>495</v>
      </c>
      <c r="D178" s="230"/>
    </row>
    <row r="179" spans="1:4" s="57" customFormat="1" ht="15" customHeight="1" x14ac:dyDescent="0.25">
      <c r="A179" s="54">
        <v>43774</v>
      </c>
      <c r="B179" s="102">
        <v>4001</v>
      </c>
      <c r="C179" s="229" t="s">
        <v>494</v>
      </c>
      <c r="D179" s="230"/>
    </row>
    <row r="180" spans="1:4" s="57" customFormat="1" ht="15" customHeight="1" x14ac:dyDescent="0.25">
      <c r="A180" s="54">
        <v>43774</v>
      </c>
      <c r="B180" s="102">
        <v>2235</v>
      </c>
      <c r="C180" s="229" t="s">
        <v>492</v>
      </c>
      <c r="D180" s="230"/>
    </row>
    <row r="181" spans="1:4" s="57" customFormat="1" ht="15" customHeight="1" x14ac:dyDescent="0.25">
      <c r="A181" s="54">
        <v>43774</v>
      </c>
      <c r="B181" s="176">
        <v>4791.1000000000004</v>
      </c>
      <c r="C181" s="237" t="s">
        <v>496</v>
      </c>
      <c r="D181" s="237"/>
    </row>
    <row r="182" spans="1:4" s="57" customFormat="1" ht="15" customHeight="1" x14ac:dyDescent="0.25">
      <c r="A182" s="54">
        <v>43774</v>
      </c>
      <c r="B182" s="103">
        <v>1300</v>
      </c>
      <c r="C182" s="231" t="s">
        <v>725</v>
      </c>
      <c r="D182" s="228"/>
    </row>
    <row r="183" spans="1:4" s="57" customFormat="1" ht="15" customHeight="1" x14ac:dyDescent="0.25">
      <c r="A183" s="54">
        <v>43774</v>
      </c>
      <c r="B183" s="103">
        <v>2000</v>
      </c>
      <c r="C183" s="231" t="s">
        <v>497</v>
      </c>
      <c r="D183" s="228"/>
    </row>
    <row r="184" spans="1:4" s="57" customFormat="1" ht="15" customHeight="1" x14ac:dyDescent="0.25">
      <c r="A184" s="54">
        <v>43774</v>
      </c>
      <c r="B184" s="103">
        <v>1070</v>
      </c>
      <c r="C184" s="231" t="s">
        <v>498</v>
      </c>
      <c r="D184" s="228"/>
    </row>
    <row r="185" spans="1:4" s="57" customFormat="1" ht="15" customHeight="1" x14ac:dyDescent="0.25">
      <c r="A185" s="54">
        <v>43774</v>
      </c>
      <c r="B185" s="103">
        <v>15180</v>
      </c>
      <c r="C185" s="231" t="s">
        <v>491</v>
      </c>
      <c r="D185" s="228"/>
    </row>
    <row r="186" spans="1:4" s="57" customFormat="1" ht="15" customHeight="1" x14ac:dyDescent="0.25">
      <c r="A186" s="54">
        <v>43774</v>
      </c>
      <c r="B186" s="103">
        <v>7566</v>
      </c>
      <c r="C186" s="231" t="s">
        <v>499</v>
      </c>
      <c r="D186" s="228"/>
    </row>
    <row r="187" spans="1:4" s="57" customFormat="1" ht="15" customHeight="1" x14ac:dyDescent="0.25">
      <c r="A187" s="54">
        <v>43774</v>
      </c>
      <c r="B187" s="103">
        <v>1900</v>
      </c>
      <c r="C187" s="231" t="s">
        <v>500</v>
      </c>
      <c r="D187" s="228"/>
    </row>
    <row r="188" spans="1:4" s="57" customFormat="1" ht="15" customHeight="1" x14ac:dyDescent="0.25">
      <c r="A188" s="54">
        <v>43774</v>
      </c>
      <c r="B188" s="103">
        <v>251.9</v>
      </c>
      <c r="C188" s="231" t="s">
        <v>501</v>
      </c>
      <c r="D188" s="228"/>
    </row>
    <row r="189" spans="1:4" s="57" customFormat="1" ht="15" customHeight="1" x14ac:dyDescent="0.25">
      <c r="A189" s="54">
        <v>43774</v>
      </c>
      <c r="B189" s="103">
        <v>1700</v>
      </c>
      <c r="C189" s="231" t="s">
        <v>502</v>
      </c>
      <c r="D189" s="228"/>
    </row>
    <row r="190" spans="1:4" s="57" customFormat="1" ht="15" customHeight="1" x14ac:dyDescent="0.25">
      <c r="A190" s="54">
        <v>43777</v>
      </c>
      <c r="B190" s="103">
        <v>3569</v>
      </c>
      <c r="C190" s="231" t="s">
        <v>503</v>
      </c>
      <c r="D190" s="228"/>
    </row>
    <row r="191" spans="1:4" s="57" customFormat="1" ht="15" customHeight="1" x14ac:dyDescent="0.25">
      <c r="A191" s="54">
        <v>43777</v>
      </c>
      <c r="B191" s="103">
        <v>1262</v>
      </c>
      <c r="C191" s="231" t="s">
        <v>504</v>
      </c>
      <c r="D191" s="228"/>
    </row>
    <row r="192" spans="1:4" s="57" customFormat="1" ht="15" customHeight="1" x14ac:dyDescent="0.25">
      <c r="A192" s="54">
        <v>43777</v>
      </c>
      <c r="B192" s="103">
        <v>1709</v>
      </c>
      <c r="C192" s="231" t="s">
        <v>505</v>
      </c>
      <c r="D192" s="228"/>
    </row>
    <row r="193" spans="1:4" s="57" customFormat="1" ht="15" customHeight="1" x14ac:dyDescent="0.25">
      <c r="A193" s="54">
        <v>43777</v>
      </c>
      <c r="B193" s="103">
        <v>4828</v>
      </c>
      <c r="C193" s="231" t="s">
        <v>506</v>
      </c>
      <c r="D193" s="228"/>
    </row>
    <row r="194" spans="1:4" s="57" customFormat="1" ht="15" customHeight="1" x14ac:dyDescent="0.25">
      <c r="A194" s="54">
        <v>43777</v>
      </c>
      <c r="B194" s="103">
        <v>4062</v>
      </c>
      <c r="C194" s="231" t="s">
        <v>507</v>
      </c>
      <c r="D194" s="228"/>
    </row>
    <row r="195" spans="1:4" s="57" customFormat="1" ht="15" customHeight="1" x14ac:dyDescent="0.25">
      <c r="A195" s="54">
        <v>43777</v>
      </c>
      <c r="B195" s="103">
        <v>9930</v>
      </c>
      <c r="C195" s="231" t="s">
        <v>508</v>
      </c>
      <c r="D195" s="228"/>
    </row>
    <row r="196" spans="1:4" s="57" customFormat="1" ht="15" customHeight="1" x14ac:dyDescent="0.25">
      <c r="A196" s="54">
        <v>43777</v>
      </c>
      <c r="B196" s="103">
        <v>2150</v>
      </c>
      <c r="C196" s="231" t="s">
        <v>509</v>
      </c>
      <c r="D196" s="228"/>
    </row>
    <row r="197" spans="1:4" s="57" customFormat="1" ht="15" customHeight="1" x14ac:dyDescent="0.25">
      <c r="A197" s="54">
        <v>43777</v>
      </c>
      <c r="B197" s="103">
        <v>1900</v>
      </c>
      <c r="C197" s="231" t="s">
        <v>510</v>
      </c>
      <c r="D197" s="228"/>
    </row>
    <row r="198" spans="1:4" s="57" customFormat="1" ht="15" customHeight="1" x14ac:dyDescent="0.25">
      <c r="A198" s="54">
        <v>43777</v>
      </c>
      <c r="B198" s="102">
        <v>6527</v>
      </c>
      <c r="C198" s="229" t="s">
        <v>511</v>
      </c>
      <c r="D198" s="230"/>
    </row>
    <row r="199" spans="1:4" s="57" customFormat="1" ht="15" customHeight="1" x14ac:dyDescent="0.25">
      <c r="A199" s="54">
        <v>43777</v>
      </c>
      <c r="B199" s="101">
        <v>1232</v>
      </c>
      <c r="C199" s="229" t="s">
        <v>512</v>
      </c>
      <c r="D199" s="230"/>
    </row>
    <row r="200" spans="1:4" s="57" customFormat="1" ht="15" customHeight="1" x14ac:dyDescent="0.25">
      <c r="A200" s="54">
        <v>43777</v>
      </c>
      <c r="B200" s="102">
        <v>331</v>
      </c>
      <c r="C200" s="229" t="s">
        <v>513</v>
      </c>
      <c r="D200" s="230"/>
    </row>
    <row r="201" spans="1:4" s="57" customFormat="1" ht="15" customHeight="1" x14ac:dyDescent="0.25">
      <c r="A201" s="54">
        <v>43782</v>
      </c>
      <c r="B201" s="102">
        <v>5000</v>
      </c>
      <c r="C201" s="229" t="s">
        <v>514</v>
      </c>
      <c r="D201" s="232"/>
    </row>
    <row r="202" spans="1:4" s="57" customFormat="1" ht="15" customHeight="1" x14ac:dyDescent="0.25">
      <c r="A202" s="54">
        <v>43782</v>
      </c>
      <c r="B202" s="102">
        <v>3700</v>
      </c>
      <c r="C202" s="229" t="s">
        <v>515</v>
      </c>
      <c r="D202" s="232"/>
    </row>
    <row r="203" spans="1:4" s="57" customFormat="1" ht="15" customHeight="1" x14ac:dyDescent="0.25">
      <c r="A203" s="54">
        <v>43782</v>
      </c>
      <c r="B203" s="102">
        <v>730</v>
      </c>
      <c r="C203" s="229" t="s">
        <v>516</v>
      </c>
      <c r="D203" s="232"/>
    </row>
    <row r="204" spans="1:4" s="57" customFormat="1" ht="15" customHeight="1" x14ac:dyDescent="0.25">
      <c r="A204" s="54">
        <v>43782</v>
      </c>
      <c r="B204" s="102">
        <v>2650</v>
      </c>
      <c r="C204" s="229" t="s">
        <v>517</v>
      </c>
      <c r="D204" s="232"/>
    </row>
    <row r="205" spans="1:4" s="57" customFormat="1" ht="15" customHeight="1" x14ac:dyDescent="0.25">
      <c r="A205" s="54">
        <v>43782</v>
      </c>
      <c r="B205" s="102">
        <v>420</v>
      </c>
      <c r="C205" s="229" t="s">
        <v>518</v>
      </c>
      <c r="D205" s="232"/>
    </row>
    <row r="206" spans="1:4" s="57" customFormat="1" ht="15" customHeight="1" x14ac:dyDescent="0.25">
      <c r="A206" s="54">
        <v>43787</v>
      </c>
      <c r="B206" s="102">
        <v>5350</v>
      </c>
      <c r="C206" s="175" t="s">
        <v>519</v>
      </c>
      <c r="D206" s="177"/>
    </row>
    <row r="207" spans="1:4" s="57" customFormat="1" ht="15" customHeight="1" x14ac:dyDescent="0.25">
      <c r="A207" s="54">
        <v>43787</v>
      </c>
      <c r="B207" s="102">
        <v>8450</v>
      </c>
      <c r="C207" s="229" t="s">
        <v>520</v>
      </c>
      <c r="D207" s="232"/>
    </row>
    <row r="208" spans="1:4" s="57" customFormat="1" ht="15" customHeight="1" x14ac:dyDescent="0.25">
      <c r="A208" s="54">
        <v>43787</v>
      </c>
      <c r="B208" s="102">
        <v>1977.5</v>
      </c>
      <c r="C208" s="229" t="s">
        <v>724</v>
      </c>
      <c r="D208" s="232"/>
    </row>
    <row r="209" spans="1:4" s="57" customFormat="1" ht="15" customHeight="1" x14ac:dyDescent="0.25">
      <c r="A209" s="54">
        <v>43787</v>
      </c>
      <c r="B209" s="102">
        <v>222.5</v>
      </c>
      <c r="C209" s="229" t="s">
        <v>521</v>
      </c>
      <c r="D209" s="232"/>
    </row>
    <row r="210" spans="1:4" s="57" customFormat="1" ht="15" customHeight="1" x14ac:dyDescent="0.25">
      <c r="A210" s="54">
        <v>43795</v>
      </c>
      <c r="B210" s="102">
        <v>5574</v>
      </c>
      <c r="C210" s="229" t="s">
        <v>727</v>
      </c>
      <c r="D210" s="232"/>
    </row>
    <row r="211" spans="1:4" s="57" customFormat="1" ht="15" customHeight="1" x14ac:dyDescent="0.25">
      <c r="A211" s="54">
        <v>43795</v>
      </c>
      <c r="B211" s="102">
        <v>2104</v>
      </c>
      <c r="C211" s="229" t="s">
        <v>729</v>
      </c>
      <c r="D211" s="232"/>
    </row>
    <row r="212" spans="1:4" s="57" customFormat="1" ht="15" customHeight="1" x14ac:dyDescent="0.25">
      <c r="A212" s="54">
        <v>43795</v>
      </c>
      <c r="B212" s="102">
        <v>1550</v>
      </c>
      <c r="C212" s="175" t="s">
        <v>522</v>
      </c>
      <c r="D212" s="177"/>
    </row>
    <row r="213" spans="1:4" s="57" customFormat="1" ht="15" customHeight="1" x14ac:dyDescent="0.25">
      <c r="A213" s="54">
        <v>43795</v>
      </c>
      <c r="B213" s="102">
        <v>2510</v>
      </c>
      <c r="C213" s="175" t="s">
        <v>728</v>
      </c>
      <c r="D213" s="177"/>
    </row>
    <row r="214" spans="1:4" s="57" customFormat="1" ht="15" customHeight="1" x14ac:dyDescent="0.25">
      <c r="A214" s="54">
        <v>43795</v>
      </c>
      <c r="B214" s="102">
        <v>262</v>
      </c>
      <c r="C214" s="229" t="s">
        <v>726</v>
      </c>
      <c r="D214" s="230"/>
    </row>
    <row r="215" spans="1:4" s="57" customFormat="1" ht="15" customHeight="1" x14ac:dyDescent="0.25">
      <c r="A215" s="92" t="s">
        <v>20</v>
      </c>
      <c r="B215" s="178">
        <f>SUM(B177:B214)</f>
        <v>125700</v>
      </c>
      <c r="C215" s="238"/>
      <c r="D215" s="239"/>
    </row>
    <row r="216" spans="1:4" ht="15" customHeight="1" x14ac:dyDescent="0.25">
      <c r="A216" s="240" t="s">
        <v>54</v>
      </c>
      <c r="B216" s="241"/>
      <c r="C216" s="241"/>
      <c r="D216" s="242"/>
    </row>
    <row r="217" spans="1:4" ht="15" customHeight="1" x14ac:dyDescent="0.25">
      <c r="A217" s="92"/>
      <c r="B217" s="94">
        <f>0</f>
        <v>0</v>
      </c>
      <c r="C217" s="238"/>
      <c r="D217" s="239"/>
    </row>
    <row r="218" spans="1:4" ht="15" customHeight="1" x14ac:dyDescent="0.25">
      <c r="A218" s="222" t="s">
        <v>55</v>
      </c>
      <c r="B218" s="223"/>
      <c r="C218" s="223"/>
      <c r="D218" s="224"/>
    </row>
    <row r="219" spans="1:4" ht="15" customHeight="1" x14ac:dyDescent="0.25">
      <c r="A219" s="58">
        <v>43770</v>
      </c>
      <c r="B219" s="142">
        <v>13164.8</v>
      </c>
      <c r="C219" s="220" t="s">
        <v>355</v>
      </c>
      <c r="D219" s="221"/>
    </row>
    <row r="220" spans="1:4" ht="15" customHeight="1" x14ac:dyDescent="0.25">
      <c r="A220" s="58">
        <v>43770</v>
      </c>
      <c r="B220" s="170">
        <v>20996.61</v>
      </c>
      <c r="C220" s="226" t="s">
        <v>723</v>
      </c>
      <c r="D220" s="226"/>
    </row>
    <row r="221" spans="1:4" ht="15" customHeight="1" x14ac:dyDescent="0.25">
      <c r="A221" s="58">
        <v>43774</v>
      </c>
      <c r="B221" s="170">
        <v>1271183.25</v>
      </c>
      <c r="C221" s="227" t="s">
        <v>732</v>
      </c>
      <c r="D221" s="228"/>
    </row>
    <row r="222" spans="1:4" ht="15" customHeight="1" x14ac:dyDescent="0.25">
      <c r="A222" s="58">
        <v>43775</v>
      </c>
      <c r="B222" s="170">
        <v>1520</v>
      </c>
      <c r="C222" s="227" t="s">
        <v>658</v>
      </c>
      <c r="D222" s="228"/>
    </row>
    <row r="223" spans="1:4" ht="15" customHeight="1" x14ac:dyDescent="0.25">
      <c r="A223" s="80" t="s">
        <v>541</v>
      </c>
      <c r="B223" s="142">
        <v>10000</v>
      </c>
      <c r="C223" s="226" t="s">
        <v>723</v>
      </c>
      <c r="D223" s="226"/>
    </row>
    <row r="224" spans="1:4" ht="15" customHeight="1" x14ac:dyDescent="0.25">
      <c r="A224" s="80" t="s">
        <v>541</v>
      </c>
      <c r="B224" s="142">
        <v>270812</v>
      </c>
      <c r="C224" s="220" t="s">
        <v>660</v>
      </c>
      <c r="D224" s="228"/>
    </row>
    <row r="225" spans="1:4" ht="30" customHeight="1" x14ac:dyDescent="0.25">
      <c r="A225" s="80" t="s">
        <v>661</v>
      </c>
      <c r="B225" s="142">
        <v>90200</v>
      </c>
      <c r="C225" s="220" t="s">
        <v>730</v>
      </c>
      <c r="D225" s="228"/>
    </row>
    <row r="226" spans="1:4" ht="15" customHeight="1" x14ac:dyDescent="0.25">
      <c r="A226" s="58">
        <v>43782</v>
      </c>
      <c r="B226" s="142">
        <v>360702.4</v>
      </c>
      <c r="C226" s="225" t="s">
        <v>353</v>
      </c>
      <c r="D226" s="225"/>
    </row>
    <row r="227" spans="1:4" ht="15" customHeight="1" x14ac:dyDescent="0.25">
      <c r="A227" s="130">
        <v>43789</v>
      </c>
      <c r="B227" s="142">
        <v>12638.31</v>
      </c>
      <c r="C227" s="225" t="s">
        <v>354</v>
      </c>
      <c r="D227" s="225"/>
    </row>
    <row r="228" spans="1:4" ht="15" customHeight="1" x14ac:dyDescent="0.25">
      <c r="A228" s="80" t="s">
        <v>657</v>
      </c>
      <c r="B228" s="83">
        <v>490</v>
      </c>
      <c r="C228" s="225" t="s">
        <v>659</v>
      </c>
      <c r="D228" s="225"/>
    </row>
    <row r="229" spans="1:4" ht="29.25" customHeight="1" x14ac:dyDescent="0.25">
      <c r="A229" s="58">
        <v>43798</v>
      </c>
      <c r="B229" s="104">
        <v>1410000</v>
      </c>
      <c r="C229" s="225" t="s">
        <v>731</v>
      </c>
      <c r="D229" s="225"/>
    </row>
    <row r="230" spans="1:4" x14ac:dyDescent="0.25">
      <c r="A230" s="141">
        <v>43770</v>
      </c>
      <c r="B230" s="104">
        <v>21876</v>
      </c>
      <c r="C230" s="220" t="s">
        <v>739</v>
      </c>
      <c r="D230" s="221"/>
    </row>
    <row r="231" spans="1:4" ht="15" customHeight="1" x14ac:dyDescent="0.25">
      <c r="A231" s="141">
        <v>43770</v>
      </c>
      <c r="B231" s="83">
        <v>82128</v>
      </c>
      <c r="C231" s="220" t="s">
        <v>352</v>
      </c>
      <c r="D231" s="221"/>
    </row>
    <row r="232" spans="1:4" ht="15" customHeight="1" x14ac:dyDescent="0.25">
      <c r="A232" s="92" t="s">
        <v>20</v>
      </c>
      <c r="B232" s="94">
        <f>SUM(B219:B231)</f>
        <v>3565711.37</v>
      </c>
      <c r="C232" s="218"/>
      <c r="D232" s="219"/>
    </row>
    <row r="233" spans="1:4" ht="15" customHeight="1" x14ac:dyDescent="0.25">
      <c r="A233" s="7" t="s">
        <v>57</v>
      </c>
      <c r="B233" s="117">
        <f>B175+B215+B232+B217</f>
        <v>3794622.89</v>
      </c>
      <c r="C233" s="115"/>
      <c r="D233" s="116"/>
    </row>
    <row r="234" spans="1:4" ht="15" customHeight="1" x14ac:dyDescent="0.25">
      <c r="B234" s="30"/>
    </row>
    <row r="235" spans="1:4" ht="15" customHeight="1" x14ac:dyDescent="0.25">
      <c r="A235" s="38"/>
      <c r="C235" s="107"/>
    </row>
    <row r="236" spans="1:4" ht="15" customHeight="1" x14ac:dyDescent="0.25">
      <c r="A236" s="109"/>
    </row>
  </sheetData>
  <sheetProtection formatCells="0" formatColumns="0" formatRows="0" insertColumns="0" insertRows="0" insertHyperlinks="0" deleteColumns="0" deleteRows="0" sort="0" autoFilter="0" pivotTables="0"/>
  <mergeCells count="60">
    <mergeCell ref="C217:D217"/>
    <mergeCell ref="A216:D216"/>
    <mergeCell ref="C215:D215"/>
    <mergeCell ref="A176:D176"/>
    <mergeCell ref="C177:D177"/>
    <mergeCell ref="C178:D178"/>
    <mergeCell ref="C198:D198"/>
    <mergeCell ref="C199:D199"/>
    <mergeCell ref="C209:D209"/>
    <mergeCell ref="C210:D210"/>
    <mergeCell ref="C182:D182"/>
    <mergeCell ref="C183:D183"/>
    <mergeCell ref="C189:D189"/>
    <mergeCell ref="C190:D190"/>
    <mergeCell ref="C191:D191"/>
    <mergeCell ref="C192:D192"/>
    <mergeCell ref="A10:D10"/>
    <mergeCell ref="C179:D179"/>
    <mergeCell ref="C180:D180"/>
    <mergeCell ref="C181:D181"/>
    <mergeCell ref="C200:D200"/>
    <mergeCell ref="C195:D195"/>
    <mergeCell ref="C196:D196"/>
    <mergeCell ref="C197:D197"/>
    <mergeCell ref="C214:D214"/>
    <mergeCell ref="C184:D184"/>
    <mergeCell ref="C185:D185"/>
    <mergeCell ref="C186:D186"/>
    <mergeCell ref="C187:D187"/>
    <mergeCell ref="C188:D188"/>
    <mergeCell ref="C211:D211"/>
    <mergeCell ref="C205:D205"/>
    <mergeCell ref="C208:D208"/>
    <mergeCell ref="C207:D207"/>
    <mergeCell ref="C201:D201"/>
    <mergeCell ref="C202:D202"/>
    <mergeCell ref="C203:D203"/>
    <mergeCell ref="C204:D204"/>
    <mergeCell ref="C193:D193"/>
    <mergeCell ref="C194:D194"/>
    <mergeCell ref="C232:D232"/>
    <mergeCell ref="C219:D219"/>
    <mergeCell ref="A218:D218"/>
    <mergeCell ref="C231:D231"/>
    <mergeCell ref="C229:D229"/>
    <mergeCell ref="C226:D226"/>
    <mergeCell ref="C228:D228"/>
    <mergeCell ref="C220:D220"/>
    <mergeCell ref="C223:D223"/>
    <mergeCell ref="C221:D221"/>
    <mergeCell ref="C222:D222"/>
    <mergeCell ref="C224:D224"/>
    <mergeCell ref="C225:D225"/>
    <mergeCell ref="C227:D227"/>
    <mergeCell ref="C230:D230"/>
    <mergeCell ref="B1:D1"/>
    <mergeCell ref="B2:D2"/>
    <mergeCell ref="B4:D4"/>
    <mergeCell ref="B5:D5"/>
    <mergeCell ref="B6:D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Юля</cp:lastModifiedBy>
  <cp:revision/>
  <cp:lastPrinted>2019-11-25T08:39:38Z</cp:lastPrinted>
  <dcterms:created xsi:type="dcterms:W3CDTF">2019-02-26T11:48:52Z</dcterms:created>
  <dcterms:modified xsi:type="dcterms:W3CDTF">2020-01-15T13:50:01Z</dcterms:modified>
  <cp:category/>
  <cp:contentStatus/>
</cp:coreProperties>
</file>