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45" windowHeight="8115"/>
  </bookViews>
  <sheets>
    <sheet name="Отчет" sheetId="1" r:id="rId1"/>
    <sheet name="Расходы" sheetId="4" r:id="rId2"/>
    <sheet name="Chronopay" sheetId="2" r:id="rId3"/>
    <sheet name="PayPal" sheetId="6" r:id="rId4"/>
    <sheet name="Yandex" sheetId="8" r:id="rId5"/>
    <sheet name="Qiwi" sheetId="10" r:id="rId6"/>
    <sheet name="Смс" sheetId="11" r:id="rId7"/>
    <sheet name="ПСБ" sheetId="3" r:id="rId8"/>
    <sheet name="СБ" sheetId="5" r:id="rId9"/>
  </sheets>
  <calcPr calcId="171027" refMode="R1C1"/>
</workbook>
</file>

<file path=xl/calcChain.xml><?xml version="1.0" encoding="utf-8"?>
<calcChain xmlns="http://schemas.openxmlformats.org/spreadsheetml/2006/main">
  <c r="C24" i="1" l="1"/>
  <c r="C23" i="1"/>
  <c r="C22" i="1"/>
  <c r="C21" i="1"/>
  <c r="C19" i="8"/>
  <c r="C20" i="8"/>
  <c r="C14" i="1" s="1"/>
  <c r="C16" i="1"/>
  <c r="C57" i="11"/>
  <c r="D16" i="6"/>
  <c r="B109" i="5"/>
  <c r="B37" i="4"/>
  <c r="C25" i="1" s="1"/>
  <c r="B47" i="4"/>
  <c r="C26" i="1" s="1"/>
  <c r="B49" i="4"/>
  <c r="B175" i="2"/>
  <c r="B176" i="2"/>
  <c r="C12" i="1" s="1"/>
  <c r="C13" i="1"/>
  <c r="C11" i="10"/>
  <c r="C12" i="10" s="1"/>
  <c r="C15" i="1" s="1"/>
  <c r="C18" i="1"/>
  <c r="B12" i="3"/>
  <c r="C17" i="1" s="1"/>
  <c r="B50" i="4"/>
  <c r="C20" i="1" l="1"/>
  <c r="C11" i="1"/>
  <c r="C28" i="1" s="1"/>
</calcChain>
</file>

<file path=xl/sharedStrings.xml><?xml version="1.0" encoding="utf-8"?>
<sst xmlns="http://schemas.openxmlformats.org/spreadsheetml/2006/main" count="732" uniqueCount="397">
  <si>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</si>
  <si>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</si>
  <si>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</si>
  <si>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</si>
  <si>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</si>
  <si>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</si>
  <si>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</si>
  <si>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</si>
  <si>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</si>
  <si>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</si>
  <si>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</si>
  <si>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</si>
  <si>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</si>
  <si>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</si>
  <si>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</si>
  <si>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</si>
  <si>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</si>
  <si>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</si>
  <si>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</si>
  <si>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</si>
  <si>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</si>
  <si>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</si>
  <si>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</si>
  <si>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</si>
  <si>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</si>
  <si>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</si>
  <si>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</si>
  <si>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</si>
  <si>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</si>
  <si>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</si>
  <si>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</si>
  <si>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EKATERINA LEPEKHINA</t>
  </si>
  <si>
    <t>Благотворительное пожертвование</t>
  </si>
  <si>
    <t>SVITLANA ZHELTOVA</t>
  </si>
  <si>
    <t>Пожертвование на уставную деятельность</t>
  </si>
  <si>
    <t>ALEKSANDRA SOKOLOVA</t>
  </si>
  <si>
    <t>EGOR YUDKIN</t>
  </si>
  <si>
    <t>ANNA ROMANOVA</t>
  </si>
  <si>
    <t>ELIZAVETA SILOVA</t>
  </si>
  <si>
    <t>ANNA PAVLOVSKAYA</t>
  </si>
  <si>
    <t>KONSTANTIN LARIONOV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</si>
  <si>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</si>
  <si>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</si>
  <si>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</si>
  <si>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EKATERINA ANTONYUK</t>
  </si>
  <si>
    <t>MIKHAIL SOMOV</t>
  </si>
  <si>
    <t>ANNA EGOROVA</t>
  </si>
  <si>
    <t>Зачислено на р/сч за вычетом комиссии оператора</t>
  </si>
  <si>
    <t>ALENA SINICHKINA</t>
  </si>
  <si>
    <t>DUBIKOVA ELENA</t>
  </si>
  <si>
    <t>SVETLANA LOGASHKINA</t>
  </si>
  <si>
    <t>MARIYA BEVZA</t>
  </si>
  <si>
    <t>KOZLOVSKAYA KSENIYA</t>
  </si>
  <si>
    <t>Благотворитель (последние 4 цифры номера телефона)</t>
  </si>
  <si>
    <t>NATALIA SYSOEVA</t>
  </si>
  <si>
    <t>ALEKSEY RADYVANYUK</t>
  </si>
  <si>
    <t>ELENA DAVYDOVA</t>
  </si>
  <si>
    <t>E RAITARSKAIA</t>
  </si>
  <si>
    <t>DENIS PERKOVSKIY</t>
  </si>
  <si>
    <t>IVAN PIMINOV</t>
  </si>
  <si>
    <t>ANNA MARISYUK</t>
  </si>
  <si>
    <t>E PONOMAREVA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</si>
  <si>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</si>
  <si>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</si>
  <si>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</si>
  <si>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за январь 2017 года</t>
  </si>
  <si>
    <t>Остаток средств на 01.01.2017</t>
  </si>
  <si>
    <t>Общая сумма пожертвований за январь 2017г.</t>
  </si>
  <si>
    <t>Произведенные расходы за январь 2017г.</t>
  </si>
  <si>
    <t>Остаток средств на 31.01.2017</t>
  </si>
  <si>
    <t xml:space="preserve"> за январь 2017 года</t>
  </si>
  <si>
    <t>IULIIA CHERNYSHEVA</t>
  </si>
  <si>
    <t>ANNA SHMIDT</t>
  </si>
  <si>
    <t>ANASTASIYA SEMENOVA</t>
  </si>
  <si>
    <t>KVASOVA EVGENIYA</t>
  </si>
  <si>
    <t>SVETLANA SAMARSKAYA</t>
  </si>
  <si>
    <t>ALLA MOROZOVA</t>
  </si>
  <si>
    <t>ALEXEY BOGATYREV</t>
  </si>
  <si>
    <t>ANASTASIA KLESHNINA</t>
  </si>
  <si>
    <t>DARYA VOROBEVA</t>
  </si>
  <si>
    <t>SVETLANA SAVELYEVA</t>
  </si>
  <si>
    <t>IRINA GOLOVATCH</t>
  </si>
  <si>
    <t>GYDZENKO ALLA</t>
  </si>
  <si>
    <t>IRINA KHLYBOVA</t>
  </si>
  <si>
    <t>LYUDMILA YUFIMICHEVA</t>
  </si>
  <si>
    <t>EKATERINA AGREST</t>
  </si>
  <si>
    <t>DMITRY  EFIMOV</t>
  </si>
  <si>
    <t>MIKHAIL LEDOVSKY</t>
  </si>
  <si>
    <t>EKATERINA LYAGINA</t>
  </si>
  <si>
    <t>ELIZAVETA DEEVA</t>
  </si>
  <si>
    <t>NAROGNAYA EKATERINA</t>
  </si>
  <si>
    <t>NATALIA MARTIANOVA</t>
  </si>
  <si>
    <t>Благотворительное пожертвование на лечение кошки Таси</t>
  </si>
  <si>
    <t>MARINA BELOVA</t>
  </si>
  <si>
    <t>ALEKSANDRA ROZHOK</t>
  </si>
  <si>
    <t>NATALIA NIKULINA</t>
  </si>
  <si>
    <t>EKATERINA FROLOVA</t>
  </si>
  <si>
    <t>IMMER SLAWYANA</t>
  </si>
  <si>
    <t>IRINA FEDCHENKOVA</t>
  </si>
  <si>
    <t>ANNA SHIPULINA</t>
  </si>
  <si>
    <t>NADEZHDA VOROBYEVA</t>
  </si>
  <si>
    <t>VIKTORIA GAINULINA</t>
  </si>
  <si>
    <t>EKATERINA RUDNEVA</t>
  </si>
  <si>
    <t>ALENA KHAYNITSKAYA</t>
  </si>
  <si>
    <t>MAXIM PETROV</t>
  </si>
  <si>
    <t>DARYA DEMCHENKO</t>
  </si>
  <si>
    <t>BEZDENEZHNYKH YANA</t>
  </si>
  <si>
    <t>ANNA ANDREEVA</t>
  </si>
  <si>
    <t>IRINA KRASYUKOVA</t>
  </si>
  <si>
    <t>EKATERINA ZAKHAROVA</t>
  </si>
  <si>
    <t>DARYA VOLKOVA</t>
  </si>
  <si>
    <t>TATYANA VASILEVA</t>
  </si>
  <si>
    <t>LILIYA AKHMETZYANOVA</t>
  </si>
  <si>
    <t>KRISTINA VATUTINA</t>
  </si>
  <si>
    <t>MARIA GOLUBEVA</t>
  </si>
  <si>
    <t>EVGENIY RYABTSEV</t>
  </si>
  <si>
    <t>ANASTASIYA ALFEROVA</t>
  </si>
  <si>
    <t>TATIANA BEZVERKHAIA</t>
  </si>
  <si>
    <t>RUSUDAN KORIDZE</t>
  </si>
  <si>
    <t>ELENA KIROVA</t>
  </si>
  <si>
    <t>NATALIYA FROLOVA</t>
  </si>
  <si>
    <t>DASHA TORGUSHNIKOVA</t>
  </si>
  <si>
    <t>ELENA KHOMYAKOVA</t>
  </si>
  <si>
    <t>DARIA TORGUSHNIKOVA</t>
  </si>
  <si>
    <t>ELENA ILIASOVA</t>
  </si>
  <si>
    <t>ANNA FEDORCHENKO</t>
  </si>
  <si>
    <t>ELENA SHESTAKOVA</t>
  </si>
  <si>
    <t>DARIA KOKORINA</t>
  </si>
  <si>
    <t>ALEVTINA MIKULENKOVA</t>
  </si>
  <si>
    <t>RUSLAN BATALOV</t>
  </si>
  <si>
    <t>OLGA TROFIMOVA</t>
  </si>
  <si>
    <t>A YAROSHEVICH</t>
  </si>
  <si>
    <t>ANDREI PANKOV</t>
  </si>
  <si>
    <t>EKATERINA ARNOPOLINA</t>
  </si>
  <si>
    <t>IRINA ZARENBINA</t>
  </si>
  <si>
    <t>ZINAIDA KOLESNIK</t>
  </si>
  <si>
    <t>MARGARITA YAGODKINA</t>
  </si>
  <si>
    <t>OLGA BATUTINA</t>
  </si>
  <si>
    <t>ANDREY BOGDANOV</t>
  </si>
  <si>
    <t>JULIYA KABANOVA</t>
  </si>
  <si>
    <t>LIUDMILA TKACHEVA</t>
  </si>
  <si>
    <t>KARINA SEREBROVA</t>
  </si>
  <si>
    <t>NATALY HOLINA</t>
  </si>
  <si>
    <t>NATALYA ALEMGULOVA</t>
  </si>
  <si>
    <t>AL PKO</t>
  </si>
  <si>
    <t>ANNA ZAKHAROVA</t>
  </si>
  <si>
    <t>ELENA KOLOSOVA</t>
  </si>
  <si>
    <t>Благотворительное пожертвование на лечение кота Вениамина</t>
  </si>
  <si>
    <t>ANASTASIA VEZDENEVA</t>
  </si>
  <si>
    <t>TATIANA IGUMNOVA</t>
  </si>
  <si>
    <t>SERGEY STEGUNOV</t>
  </si>
  <si>
    <t>YULIYA KLIMENTOVA</t>
  </si>
  <si>
    <t>VLADIMIR PANOV</t>
  </si>
  <si>
    <t>K KONSTANTINOVA</t>
  </si>
  <si>
    <t>VALERIA KORNILOVA</t>
  </si>
  <si>
    <t>YULIA BESPALOVA</t>
  </si>
  <si>
    <t>KSENIYA SHCHERBAKOVA</t>
  </si>
  <si>
    <t>POLINA SOLOVYEVA</t>
  </si>
  <si>
    <t>POLINA SIDORINA</t>
  </si>
  <si>
    <t>EKATERINA BUTKEEVA</t>
  </si>
  <si>
    <t>SVETLANA YAKUSHENKO</t>
  </si>
  <si>
    <t>MATVEY KRAEV</t>
  </si>
  <si>
    <t>YULIYA GORELOVA</t>
  </si>
  <si>
    <t>ADEL KUTAEVA</t>
  </si>
  <si>
    <t>YAROSLAVA BACHININA</t>
  </si>
  <si>
    <t>ZAVERUHA ARINA</t>
  </si>
  <si>
    <t>ANASTASIA BEKRENEVA</t>
  </si>
  <si>
    <t>IMBER SLAWYANA</t>
  </si>
  <si>
    <t>ALEXANDR KOCHKIN</t>
  </si>
  <si>
    <t>ZABOLOTINA MARINA</t>
  </si>
  <si>
    <t>ZAYTSEVA LIUDMILA</t>
  </si>
  <si>
    <t>MARIA VASILYEVA</t>
  </si>
  <si>
    <t>ANDREY AKIMOV</t>
  </si>
  <si>
    <t>LARISA CHERNYAEVA</t>
  </si>
  <si>
    <t>ANNA KUDROVA</t>
  </si>
  <si>
    <t>NIKOLAY BOLSHUKHIN</t>
  </si>
  <si>
    <t>ANNA MIKHEEVA</t>
  </si>
  <si>
    <t>VLADIMIR ALEXANDROV</t>
  </si>
  <si>
    <t>VIKTORIYA TITOVA</t>
  </si>
  <si>
    <t>KIRILL VORONIN</t>
  </si>
  <si>
    <t>Благотворительное пожертвование на лечение собаки Амели</t>
  </si>
  <si>
    <t>IRINA PETIKOVA</t>
  </si>
  <si>
    <t>ALEKSEY TREBUNSKIKH</t>
  </si>
  <si>
    <t>VERA ERMAKOVA</t>
  </si>
  <si>
    <t>SVETLSNS SCHUKA</t>
  </si>
  <si>
    <t>IRINA BAKUMOVA</t>
  </si>
  <si>
    <t>NATALYA NEDOSEKINA</t>
  </si>
  <si>
    <t>IVAN ROZHNEV</t>
  </si>
  <si>
    <t>GALINA BUNINA</t>
  </si>
  <si>
    <t>ALINA MAKEEVA</t>
  </si>
  <si>
    <t>MARINA POLITOVA</t>
  </si>
  <si>
    <t>IRINA HRUSTALEVA</t>
  </si>
  <si>
    <t>MARIIA LIAVDANSKAIA</t>
  </si>
  <si>
    <t>ELENA PILYUGINA</t>
  </si>
  <si>
    <t>OLGA YAKOVLEVA</t>
  </si>
  <si>
    <t>MAIIA LOPUKHOVA</t>
  </si>
  <si>
    <t>NADEZHDA ROMANENKO</t>
  </si>
  <si>
    <t>Оплата за услуги связи за январь 2017</t>
  </si>
  <si>
    <t>Оплата за корм для собаки Шерлока</t>
  </si>
  <si>
    <t>Оплата за ведра оцинкованные для приюта "Щербинка"</t>
  </si>
  <si>
    <t>Оплата за канцелярские товары</t>
  </si>
  <si>
    <t>Оплата за бумажные пакеты</t>
  </si>
  <si>
    <t>Оплата за многофункциональное устройство (принтер-сканер-копир)</t>
  </si>
  <si>
    <t>Оплата за вет. услуги - лечение щенка Шерри в вет. клинике "Алисавет"</t>
  </si>
  <si>
    <t>Оплата за вет. услуги - лечение кошки Маси в вет. клинике "Биоконтроль"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</si>
  <si>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</si>
  <si>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</si>
  <si>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Оплата за изготовление бланков и обучающих книг "Факты о животных"</t>
  </si>
  <si>
    <t>Оплата за вет. услуги - лечение собаки Маси в вет. клинике "Оберег"</t>
  </si>
  <si>
    <t>Оплата за вет. услуги - лечение кошки Белки в вет. клинике "Биоконтроль"</t>
  </si>
  <si>
    <t>Оплата за вет. услуги - лечение собаки Долли в вет. клинике "Биоконтроль"</t>
  </si>
  <si>
    <t>Оплата за корм для собак для приюта "Ника"</t>
  </si>
  <si>
    <t>Оплата за вет. услуги - стерилизация 2 собак в вет. клинике "Идеал"</t>
  </si>
  <si>
    <t>Оплата за вет. услуги - лечение кота Вениамина в вет. клинике "Зоовет"</t>
  </si>
  <si>
    <t>Оплата за вет. услуги - лечение собаки Зои в вет. клинике "Биоконтроль"</t>
  </si>
  <si>
    <t>Оплата за услуги почты</t>
  </si>
  <si>
    <t>Оплата за вет. услуги - стерилизация 1 кошки, кастрация 1 собаки в вет. клинике "КрасногорьеВет"</t>
  </si>
  <si>
    <t>Благотворительное пожертвование Исяндавлетова Гузель Гумеровна</t>
  </si>
  <si>
    <t>Благотворительное пожертвование Рогожникова Тамара Олеговна</t>
  </si>
  <si>
    <t>Авансовый платеж поставщику услуг за разработку мобильного приложения</t>
  </si>
  <si>
    <t>Оплата за вет. услуги - лечение котят Челентано и Адриано в вет. клинике "Северное Сияние"</t>
  </si>
  <si>
    <t>Оплата за вет. услуги - лечение кошки Таси в вет. клинике "Аист-вет"</t>
  </si>
  <si>
    <t xml:space="preserve">Оплата за вет. услуги - стерилизация 2 кошек, 1 собаки в вет. клинике "Аист-вет" </t>
  </si>
  <si>
    <t xml:space="preserve">Оплата за вет. услуги - стерилизация 1 кошки, кастрация 2 котов в вет. клинике "Аист-вет" </t>
  </si>
  <si>
    <t>Оплата труда АУП (координирование и развитие Фонда, 2 человека) за январь 2017г.</t>
  </si>
  <si>
    <t>Оплата за оказание информационных услуг за декабрь 2016</t>
  </si>
  <si>
    <t>Перечисление налогов и взносов от ФОТ за январь 2017г.</t>
  </si>
  <si>
    <t>Оплата труда (менеджер проекта, 1 человек) за январь 2017г.</t>
  </si>
  <si>
    <t>Оплата за корм и вакцины для кошек для приюта Алексея Лузана в Раменском р-не</t>
  </si>
  <si>
    <t xml:space="preserve">Добровольное пожертвование </t>
  </si>
  <si>
    <t>Добровольное пожертвование</t>
  </si>
  <si>
    <t>Сдача наличных в банк (благотворительные пожертвования, переданные в кассу Фонда)</t>
  </si>
  <si>
    <t>Сдача наличных в банк (благотворительные пожертвования, собранные в ящик для сбора пожертвований, установленный в салоне красоты для животных "Мистер Мопс")</t>
  </si>
  <si>
    <t>Сдача наличных в банк (благотворительные пожертвования, собранные на выставке собак "Зимний кубок РКК")</t>
  </si>
  <si>
    <t>Пожертвование от Фонда поддержки и развития филантропии "КАФ", собранные в рамках программы "Благо.ру"</t>
  </si>
  <si>
    <t>Дудинов Олег</t>
  </si>
  <si>
    <t>Козабцова Эльвира Александровна</t>
  </si>
  <si>
    <t>Савельева Анна</t>
  </si>
  <si>
    <t>Богданова Анна</t>
  </si>
  <si>
    <t>Юрасова Анна</t>
  </si>
  <si>
    <t>Майорова Оксана</t>
  </si>
  <si>
    <t>Теглева Ольга</t>
  </si>
  <si>
    <t>Давтян Джемма Гариковна</t>
  </si>
  <si>
    <t>Арсланова Гузель Фатыховна</t>
  </si>
  <si>
    <t>Рыжкова Наталья</t>
  </si>
  <si>
    <t>Давтян Джемма</t>
  </si>
  <si>
    <t>Шаркова Ольга</t>
  </si>
  <si>
    <t>Анонимно</t>
  </si>
  <si>
    <t>Маркова Юлия</t>
  </si>
  <si>
    <t>Пыленок Кристина</t>
  </si>
  <si>
    <t>Солнцева Елена</t>
  </si>
  <si>
    <t>Дружинина Ирина</t>
  </si>
  <si>
    <t>Кирсанова Анастасия Валерьевна</t>
  </si>
  <si>
    <t>Колбасова Ирина</t>
  </si>
  <si>
    <t>Козлова Полина Олеговна</t>
  </si>
  <si>
    <t>Дагаева Ксения</t>
  </si>
  <si>
    <t>Галин Валентин</t>
  </si>
  <si>
    <t>Полякова Анна Алексеевна</t>
  </si>
  <si>
    <t>Карпецкая Екатерина</t>
  </si>
  <si>
    <t>Лядова Наталья</t>
  </si>
  <si>
    <t>Фирсова Ирина</t>
  </si>
  <si>
    <t>Головко Николай Константинович</t>
  </si>
  <si>
    <t>Кошелев Андрей</t>
  </si>
  <si>
    <t>Воронова Ирина Викторовна</t>
  </si>
  <si>
    <t>Макарова Алена Эльдаровна</t>
  </si>
  <si>
    <t>Болдырева Елена Максимовна</t>
  </si>
  <si>
    <t>Ибрагимова Римма</t>
  </si>
  <si>
    <t>Назначение</t>
  </si>
  <si>
    <t>Благотворительные пожертвования</t>
  </si>
  <si>
    <t>Прочие поступления</t>
  </si>
  <si>
    <t>Добровольное пожертвование на лечение кошки Таси</t>
  </si>
  <si>
    <t>Бурлова Ирина Борисовна</t>
  </si>
  <si>
    <t>Миронкина Екатерина</t>
  </si>
  <si>
    <t>Лошкевич Мария Александровна</t>
  </si>
  <si>
    <t>Шахбанова Вероника</t>
  </si>
  <si>
    <t>Чаплинская Ольга Алексеевна</t>
  </si>
  <si>
    <t>Антонова Наталья Владимировна</t>
  </si>
  <si>
    <t>Симонова Татьяна</t>
  </si>
  <si>
    <t>Князькова Лариса Васильевна</t>
  </si>
  <si>
    <t>Воронина Виолетта</t>
  </si>
  <si>
    <t>Мараканова Мария Владимировна</t>
  </si>
  <si>
    <t>Седачева Юлия Борисовна</t>
  </si>
  <si>
    <t>Петрова Любовь</t>
  </si>
  <si>
    <t>Галецкая Мария Олеговна</t>
  </si>
  <si>
    <t>Титова Виктория Владимировна</t>
  </si>
  <si>
    <t>Грушецкая Татьяна Александровна</t>
  </si>
  <si>
    <t>Егорова Мария</t>
  </si>
  <si>
    <t>Волкова Наталья</t>
  </si>
  <si>
    <t>Чесалина Ольга Владимировна</t>
  </si>
  <si>
    <t>Дунаева Анна</t>
  </si>
  <si>
    <t>Скопов Андрей</t>
  </si>
  <si>
    <t>Еременко Надежда</t>
  </si>
  <si>
    <t>Санникова Ольга</t>
  </si>
  <si>
    <t>Сергеева Марина</t>
  </si>
  <si>
    <t>Жорова Алина</t>
  </si>
  <si>
    <t>Корникова Екатерина Евгеньевна</t>
  </si>
  <si>
    <t>Вотякова Елена Александровна</t>
  </si>
  <si>
    <t>Добровольное пожертвование на лечение кота Вениамина</t>
  </si>
  <si>
    <t>Милосердова Марина Владимировна</t>
  </si>
  <si>
    <t>Сысоева Лариса</t>
  </si>
  <si>
    <t>Гальцева Надежда</t>
  </si>
  <si>
    <t>Гладкова Анастасия Андреевна</t>
  </si>
  <si>
    <t>Попов Денис Трофимович</t>
  </si>
  <si>
    <t>Фролова Ольга</t>
  </si>
  <si>
    <t>Т. Евгения</t>
  </si>
  <si>
    <t>Попонина Регина Владимировна</t>
  </si>
  <si>
    <t>Сдача наличных в банк (благотворительные пожертвования, собранные в ящик для сбора пожертвований, установленный в Студии “ZooRoom” г. Видное)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</si>
  <si>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</si>
  <si>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Иванов Иван Иванович</t>
  </si>
  <si>
    <t>Рюмина Елизавета</t>
  </si>
  <si>
    <t>Черняева Лариса Леонидовна</t>
  </si>
  <si>
    <t>Воронин Олег Николаевич</t>
  </si>
  <si>
    <t>Кривошеина Ирина Алексеевна</t>
  </si>
  <si>
    <t>Гончарова Марина Евгеньевна</t>
  </si>
  <si>
    <t>Добровольное пожертвование на программу стерилизации</t>
  </si>
  <si>
    <t>Ларичева Марина</t>
  </si>
  <si>
    <t>Макарова Юлия</t>
  </si>
  <si>
    <t>Мринская Мария Игоревна</t>
  </si>
  <si>
    <t>Калинина Евгения</t>
  </si>
  <si>
    <t>Добровольное пожертвование на лечение собаки Амели</t>
  </si>
  <si>
    <t>Сдача наличных в банк (благотворительные пожертвования, собранные в ящик для сбора пожертвований, установленный в автосервисе "BD-сервис")</t>
  </si>
  <si>
    <t>Чикина Наталья</t>
  </si>
  <si>
    <t>Морозова Алла</t>
  </si>
  <si>
    <t>Капчиц Марк</t>
  </si>
  <si>
    <t>Комиссия банков за январь 2017</t>
  </si>
  <si>
    <t>Igor Braun</t>
  </si>
  <si>
    <t>Markova Ekaterina</t>
  </si>
  <si>
    <t>Чешкова Маргарита на лечение кошки Таси</t>
  </si>
  <si>
    <t>Belova Anastasia на лечение кота Вениамина</t>
  </si>
  <si>
    <t>Elena Ilyukhina на лечение кота Вениамина</t>
  </si>
  <si>
    <t>7 500 RUB</t>
  </si>
  <si>
    <t>2 000 RUB</t>
  </si>
  <si>
    <t>4 00 RUB</t>
  </si>
  <si>
    <t>3 000 RUB</t>
  </si>
  <si>
    <t>1 213,57 RUB</t>
  </si>
  <si>
    <t>Dmitry Lapenkov на лечение кота Вениамина</t>
  </si>
  <si>
    <t>500 RUB</t>
  </si>
  <si>
    <t>50 EUR</t>
  </si>
  <si>
    <t>Natalia Kocherygina на уставные цели фонда</t>
  </si>
  <si>
    <t>Пожертвования через СМС на короткий номер 3434</t>
  </si>
  <si>
    <t>Через СМС на короткий номер 3434</t>
  </si>
  <si>
    <t>2019</t>
  </si>
  <si>
    <t>3695</t>
  </si>
  <si>
    <t>4526</t>
  </si>
  <si>
    <t>1354</t>
  </si>
  <si>
    <t>6186</t>
  </si>
  <si>
    <t>8575</t>
  </si>
  <si>
    <t>8843</t>
  </si>
  <si>
    <t>0557</t>
  </si>
  <si>
    <t>2408</t>
  </si>
  <si>
    <t>7390</t>
  </si>
  <si>
    <t>2463</t>
  </si>
  <si>
    <t>4379</t>
  </si>
  <si>
    <t>5455</t>
  </si>
  <si>
    <t>0484</t>
  </si>
  <si>
    <t>4875</t>
  </si>
  <si>
    <t>8013</t>
  </si>
  <si>
    <t>6149</t>
  </si>
  <si>
    <t>2661</t>
  </si>
  <si>
    <t>9956</t>
  </si>
  <si>
    <t>0674</t>
  </si>
  <si>
    <t>3519</t>
  </si>
  <si>
    <t>6974</t>
  </si>
  <si>
    <t>7835</t>
  </si>
  <si>
    <t>5634</t>
  </si>
  <si>
    <t>0017</t>
  </si>
  <si>
    <t>2458</t>
  </si>
  <si>
    <t>3199</t>
  </si>
  <si>
    <t>0765</t>
  </si>
  <si>
    <t>2042</t>
  </si>
  <si>
    <t>7348</t>
  </si>
  <si>
    <t>9395</t>
  </si>
  <si>
    <t>1977</t>
  </si>
  <si>
    <t>5616</t>
  </si>
  <si>
    <t>1401</t>
  </si>
  <si>
    <t>2920</t>
  </si>
  <si>
    <t>1239</t>
  </si>
  <si>
    <t>2993</t>
  </si>
  <si>
    <t>2040</t>
  </si>
  <si>
    <t>6567</t>
  </si>
  <si>
    <t>5850</t>
  </si>
  <si>
    <t>2882</t>
  </si>
  <si>
    <t>1349</t>
  </si>
  <si>
    <t>2402</t>
  </si>
  <si>
    <t>1544</t>
  </si>
  <si>
    <t>Soboleva Yulia</t>
  </si>
  <si>
    <t>Marina bystritskya</t>
  </si>
  <si>
    <t>Алексей Николаев</t>
  </si>
  <si>
    <t>Зачислено на р/сч за вычетом комиссии оператора (2,8%)</t>
  </si>
  <si>
    <t>Елена</t>
  </si>
  <si>
    <t>Ханя</t>
  </si>
  <si>
    <t>Евгения Т.</t>
  </si>
  <si>
    <t>Баранцев Игорь</t>
  </si>
  <si>
    <t>Elena Maksimova</t>
  </si>
  <si>
    <t>Вера</t>
  </si>
  <si>
    <t>Любовь Потанина</t>
  </si>
  <si>
    <t>Оплата за вет. услуги - лечение собаки Амилии в вет. клинике "Биоконтроль"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</si>
</sst>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1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222222"/>
      <name val="Arial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2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Protection="1"/>
    <xf numFmtId="3" fontId="0" fillId="0" borderId="5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wrapText="1"/>
    </xf>
    <xf numFmtId="14" fontId="3" fillId="2" borderId="2" xfId="0" applyNumberFormat="1" applyFont="1" applyFill="1" applyBorder="1" applyAlignment="1" applyProtection="1">
      <alignment horizontal="left" vertical="center"/>
    </xf>
    <xf numFmtId="173" fontId="2" fillId="3" borderId="7" xfId="0" applyNumberFormat="1" applyFon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3" borderId="4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8" xfId="0" applyFont="1" applyFill="1" applyBorder="1" applyAlignment="1" applyProtection="1">
      <alignment vertical="center" wrapText="1"/>
    </xf>
    <xf numFmtId="0" fontId="0" fillId="2" borderId="3" xfId="0" applyFill="1" applyBorder="1" applyProtection="1"/>
    <xf numFmtId="14" fontId="0" fillId="0" borderId="9" xfId="0" applyNumberForma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1" fillId="2" borderId="4" xfId="0" applyFont="1" applyFill="1" applyBorder="1" applyProtection="1"/>
    <xf numFmtId="4" fontId="0" fillId="0" borderId="10" xfId="0" applyNumberForma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4" fillId="0" borderId="1" xfId="0" applyFont="1" applyFill="1" applyBorder="1" applyProtection="1"/>
    <xf numFmtId="0" fontId="15" fillId="0" borderId="0" xfId="0" applyFont="1" applyFill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 wrapText="1"/>
    </xf>
    <xf numFmtId="14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474" name="Рисунок 2">
          <a:extLst>
            <a:ext uri="{FF2B5EF4-FFF2-40B4-BE49-F238E27FC236}">
              <a16:creationId xmlns:a16="http://schemas.microsoft.com/office/drawing/2014/main" id="{70D1C2FE-E2CD-426E-8ED9-95E00F3B1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540" name="Рисунок 2">
          <a:extLst>
            <a:ext uri="{FF2B5EF4-FFF2-40B4-BE49-F238E27FC236}">
              <a16:creationId xmlns:a16="http://schemas.microsoft.com/office/drawing/2014/main" id="{66D286D9-C71B-406A-AB3F-239F0CA5C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496" name="Рисунок 2">
          <a:extLst>
            <a:ext uri="{FF2B5EF4-FFF2-40B4-BE49-F238E27FC236}">
              <a16:creationId xmlns:a16="http://schemas.microsoft.com/office/drawing/2014/main" id="{3879B156-4843-4D91-806D-ACD50C3D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554" name="Рисунок 2">
          <a:extLst>
            <a:ext uri="{FF2B5EF4-FFF2-40B4-BE49-F238E27FC236}">
              <a16:creationId xmlns:a16="http://schemas.microsoft.com/office/drawing/2014/main" id="{FCAFBDC1-D14D-4025-A761-7784E040D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460" name="Рисунок 2">
          <a:extLst>
            <a:ext uri="{FF2B5EF4-FFF2-40B4-BE49-F238E27FC236}">
              <a16:creationId xmlns:a16="http://schemas.microsoft.com/office/drawing/2014/main" id="{99862624-CEC1-45C3-9B7D-3E0856BA3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476" name="Рисунок 2">
          <a:extLst>
            <a:ext uri="{FF2B5EF4-FFF2-40B4-BE49-F238E27FC236}">
              <a16:creationId xmlns:a16="http://schemas.microsoft.com/office/drawing/2014/main" id="{246DFBC3-4001-4102-8AF6-30BE64F52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298" name="Рисунок 2">
          <a:extLst>
            <a:ext uri="{FF2B5EF4-FFF2-40B4-BE49-F238E27FC236}">
              <a16:creationId xmlns:a16="http://schemas.microsoft.com/office/drawing/2014/main" id="{8FAAC4B2-EC84-475E-B668-D439C6A6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3520" name="Рисунок 2">
          <a:extLst>
            <a:ext uri="{FF2B5EF4-FFF2-40B4-BE49-F238E27FC236}">
              <a16:creationId xmlns:a16="http://schemas.microsoft.com/office/drawing/2014/main" id="{EEC15440-0CB8-4974-8A5B-1274E2CC2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5532" name="Рисунок 2">
          <a:extLst>
            <a:ext uri="{FF2B5EF4-FFF2-40B4-BE49-F238E27FC236}">
              <a16:creationId xmlns:a16="http://schemas.microsoft.com/office/drawing/2014/main" id="{D4CA7442-F9A9-46DC-A6A0-AD8BD41F1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23" customWidth="1"/>
    <col min="5" max="5" width="10" bestFit="1" customWidth="1"/>
  </cols>
  <sheetData>
    <row r="1" spans="1:5" ht="18.75" x14ac:dyDescent="0.3">
      <c r="B1" s="93" t="s">
        <v>20</v>
      </c>
      <c r="C1" s="93"/>
    </row>
    <row r="2" spans="1:5" ht="18.75" x14ac:dyDescent="0.3">
      <c r="B2" s="93" t="s">
        <v>21</v>
      </c>
      <c r="C2" s="93"/>
    </row>
    <row r="3" spans="1:5" ht="18.75" x14ac:dyDescent="0.3">
      <c r="B3" s="41"/>
      <c r="C3" s="41"/>
    </row>
    <row r="4" spans="1:5" ht="18.75" x14ac:dyDescent="0.3">
      <c r="B4" s="96" t="s">
        <v>3</v>
      </c>
      <c r="C4" s="96"/>
    </row>
    <row r="5" spans="1:5" ht="18.75" x14ac:dyDescent="0.3">
      <c r="B5" s="96" t="s">
        <v>17</v>
      </c>
      <c r="C5" s="96"/>
    </row>
    <row r="6" spans="1:5" ht="18.75" x14ac:dyDescent="0.25">
      <c r="B6" s="99" t="s">
        <v>65</v>
      </c>
      <c r="C6" s="99"/>
    </row>
    <row r="7" spans="1:5" ht="15" customHeight="1" x14ac:dyDescent="0.25">
      <c r="B7" s="42"/>
      <c r="C7" s="42"/>
    </row>
    <row r="9" spans="1:5" x14ac:dyDescent="0.25">
      <c r="A9" s="94" t="s">
        <v>66</v>
      </c>
      <c r="B9" s="100"/>
      <c r="C9" s="33">
        <v>825476.82</v>
      </c>
      <c r="E9" s="68"/>
    </row>
    <row r="10" spans="1:5" x14ac:dyDescent="0.25">
      <c r="C10" s="34"/>
    </row>
    <row r="11" spans="1:5" x14ac:dyDescent="0.25">
      <c r="A11" s="94" t="s">
        <v>67</v>
      </c>
      <c r="B11" s="100"/>
      <c r="C11" s="35">
        <f>SUM(C12:C18)</f>
        <v>265727.076</v>
      </c>
    </row>
    <row r="12" spans="1:5" x14ac:dyDescent="0.25">
      <c r="A12" s="97" t="s">
        <v>13</v>
      </c>
      <c r="B12" s="98"/>
      <c r="C12" s="36">
        <f>Chronopay!B176</f>
        <v>139102.85</v>
      </c>
    </row>
    <row r="13" spans="1:5" x14ac:dyDescent="0.25">
      <c r="A13" s="97" t="s">
        <v>27</v>
      </c>
      <c r="B13" s="98"/>
      <c r="C13" s="36">
        <f>PayPal!D16</f>
        <v>17277.689999999999</v>
      </c>
    </row>
    <row r="14" spans="1:5" x14ac:dyDescent="0.25">
      <c r="A14" s="97" t="s">
        <v>30</v>
      </c>
      <c r="B14" s="98"/>
      <c r="C14" s="36">
        <f>Yandex!C20</f>
        <v>6772.8959999999997</v>
      </c>
    </row>
    <row r="15" spans="1:5" x14ac:dyDescent="0.25">
      <c r="A15" s="97" t="s">
        <v>42</v>
      </c>
      <c r="B15" s="98"/>
      <c r="C15" s="36">
        <f>Qiwi!C12</f>
        <v>142.5</v>
      </c>
    </row>
    <row r="16" spans="1:5" x14ac:dyDescent="0.25">
      <c r="A16" s="77" t="s">
        <v>340</v>
      </c>
      <c r="B16" s="78"/>
      <c r="C16" s="36">
        <f>Смс!C58</f>
        <v>10955.79</v>
      </c>
    </row>
    <row r="17" spans="1:6" x14ac:dyDescent="0.25">
      <c r="A17" s="20" t="s">
        <v>14</v>
      </c>
      <c r="B17" s="20"/>
      <c r="C17" s="36">
        <f>ПСБ!B12</f>
        <v>210</v>
      </c>
    </row>
    <row r="18" spans="1:6" x14ac:dyDescent="0.25">
      <c r="A18" s="20" t="s">
        <v>26</v>
      </c>
      <c r="B18" s="20"/>
      <c r="C18" s="36">
        <f>SUM(СБ!B11:B108)</f>
        <v>91265.35</v>
      </c>
    </row>
    <row r="19" spans="1:6" x14ac:dyDescent="0.25">
      <c r="A19" s="24"/>
      <c r="B19" s="24"/>
      <c r="C19" s="37"/>
    </row>
    <row r="20" spans="1:6" x14ac:dyDescent="0.25">
      <c r="A20" s="94" t="s">
        <v>68</v>
      </c>
      <c r="B20" s="95"/>
      <c r="C20" s="38">
        <f>SUM(C21:C26)</f>
        <v>496402.75</v>
      </c>
      <c r="E20" s="49"/>
    </row>
    <row r="21" spans="1:6" x14ac:dyDescent="0.25">
      <c r="A21" s="21" t="s">
        <v>4</v>
      </c>
      <c r="B21" s="22"/>
      <c r="C21" s="39">
        <f>SUM(Расходы!B11:B13)</f>
        <v>32336.17</v>
      </c>
    </row>
    <row r="22" spans="1:6" x14ac:dyDescent="0.25">
      <c r="A22" s="20" t="s">
        <v>8</v>
      </c>
      <c r="B22" s="23"/>
      <c r="C22" s="40">
        <f>SUM(Расходы!B15:B25)</f>
        <v>100449</v>
      </c>
    </row>
    <row r="23" spans="1:6" x14ac:dyDescent="0.25">
      <c r="A23" s="20" t="s">
        <v>9</v>
      </c>
      <c r="B23" s="23"/>
      <c r="C23" s="40">
        <f>SUM(Расходы!B27:B30)</f>
        <v>37500</v>
      </c>
    </row>
    <row r="24" spans="1:6" x14ac:dyDescent="0.25">
      <c r="A24" s="20" t="s">
        <v>64</v>
      </c>
      <c r="B24" s="23"/>
      <c r="C24" s="40">
        <f>SUM(Расходы!B32:B33)</f>
        <v>7565</v>
      </c>
    </row>
    <row r="25" spans="1:6" ht="45" customHeight="1" x14ac:dyDescent="0.25">
      <c r="A25" s="101" t="s">
        <v>206</v>
      </c>
      <c r="B25" s="102"/>
      <c r="C25" s="40">
        <f>SUM(Расходы!B35:B37)</f>
        <v>259060</v>
      </c>
    </row>
    <row r="26" spans="1:6" x14ac:dyDescent="0.25">
      <c r="A26" s="20" t="s">
        <v>15</v>
      </c>
      <c r="B26" s="23"/>
      <c r="C26" s="40">
        <f>SUM(Расходы!B39:B49)</f>
        <v>59492.58</v>
      </c>
    </row>
    <row r="27" spans="1:6" x14ac:dyDescent="0.25">
      <c r="C27" s="34"/>
    </row>
    <row r="28" spans="1:6" ht="15" customHeight="1" x14ac:dyDescent="0.25">
      <c r="A28" s="103" t="s">
        <v>69</v>
      </c>
      <c r="B28" s="104"/>
      <c r="C28" s="72">
        <f>C9+C11-C20</f>
        <v>594801.14599999995</v>
      </c>
      <c r="E28" s="49"/>
      <c r="F28" s="49"/>
    </row>
    <row r="29" spans="1:6" x14ac:dyDescent="0.25">
      <c r="A29" s="74" t="s">
        <v>62</v>
      </c>
      <c r="B29" s="73"/>
      <c r="C29" s="76">
        <v>407690</v>
      </c>
      <c r="E29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14">
    <mergeCell ref="A25:B25"/>
    <mergeCell ref="A28:B28"/>
    <mergeCell ref="A11:B11"/>
    <mergeCell ref="A14:B14"/>
    <mergeCell ref="B5:C5"/>
    <mergeCell ref="A15:B15"/>
    <mergeCell ref="B1:C1"/>
    <mergeCell ref="A20:B20"/>
    <mergeCell ref="B4:C4"/>
    <mergeCell ref="B2:C2"/>
    <mergeCell ref="A12:B1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ignoredErrors>
    <ignoredError sqref="C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1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93" t="s">
        <v>20</v>
      </c>
      <c r="C1" s="93"/>
    </row>
    <row r="2" spans="1:3" ht="18.75" x14ac:dyDescent="0.3">
      <c r="B2" s="93" t="s">
        <v>21</v>
      </c>
      <c r="C2" s="93"/>
    </row>
    <row r="3" spans="1:3" ht="18.75" x14ac:dyDescent="0.3">
      <c r="B3" s="96"/>
      <c r="C3" s="96"/>
    </row>
    <row r="4" spans="1:3" ht="18.75" x14ac:dyDescent="0.3">
      <c r="B4" s="96" t="s">
        <v>12</v>
      </c>
      <c r="C4" s="96"/>
    </row>
    <row r="5" spans="1:3" ht="18.75" x14ac:dyDescent="0.3">
      <c r="B5" s="96" t="s">
        <v>65</v>
      </c>
      <c r="C5" s="96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08"/>
      <c r="B9" s="109"/>
      <c r="C9" s="110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42744</v>
      </c>
      <c r="B11" s="8">
        <v>5100</v>
      </c>
      <c r="C11" s="47" t="s">
        <v>199</v>
      </c>
    </row>
    <row r="12" spans="1:3" ht="15" customHeight="1" x14ac:dyDescent="0.25">
      <c r="A12" s="7">
        <v>42761</v>
      </c>
      <c r="B12" s="8">
        <v>19296</v>
      </c>
      <c r="C12" s="47" t="s">
        <v>211</v>
      </c>
    </row>
    <row r="13" spans="1:3" x14ac:dyDescent="0.25">
      <c r="A13" s="7">
        <v>42766</v>
      </c>
      <c r="B13" s="8">
        <v>7940.17</v>
      </c>
      <c r="C13" s="47" t="s">
        <v>228</v>
      </c>
    </row>
    <row r="14" spans="1:3" x14ac:dyDescent="0.25">
      <c r="A14" s="17" t="s">
        <v>8</v>
      </c>
      <c r="B14" s="18"/>
      <c r="C14" s="19"/>
    </row>
    <row r="15" spans="1:3" x14ac:dyDescent="0.25">
      <c r="A15" s="62">
        <v>42744</v>
      </c>
      <c r="B15" s="63">
        <v>3880</v>
      </c>
      <c r="C15" s="43" t="s">
        <v>198</v>
      </c>
    </row>
    <row r="16" spans="1:3" x14ac:dyDescent="0.25">
      <c r="A16" s="62">
        <v>42748</v>
      </c>
      <c r="B16" s="63">
        <v>1288</v>
      </c>
      <c r="C16" s="43" t="s">
        <v>203</v>
      </c>
    </row>
    <row r="17" spans="1:3" x14ac:dyDescent="0.25">
      <c r="A17" s="62">
        <v>42751</v>
      </c>
      <c r="B17" s="63">
        <v>10489.5</v>
      </c>
      <c r="C17" s="43" t="s">
        <v>204</v>
      </c>
    </row>
    <row r="18" spans="1:3" x14ac:dyDescent="0.25">
      <c r="A18" s="62">
        <v>42753</v>
      </c>
      <c r="B18" s="63">
        <v>20844</v>
      </c>
      <c r="C18" s="43" t="s">
        <v>208</v>
      </c>
    </row>
    <row r="19" spans="1:3" x14ac:dyDescent="0.25">
      <c r="A19" s="62">
        <v>42754</v>
      </c>
      <c r="B19" s="63">
        <v>17600</v>
      </c>
      <c r="C19" s="43" t="s">
        <v>220</v>
      </c>
    </row>
    <row r="20" spans="1:3" x14ac:dyDescent="0.25">
      <c r="A20" s="62">
        <v>42759</v>
      </c>
      <c r="B20" s="63">
        <v>1400</v>
      </c>
      <c r="C20" s="43" t="s">
        <v>221</v>
      </c>
    </row>
    <row r="21" spans="1:3" x14ac:dyDescent="0.25">
      <c r="A21" s="62">
        <v>42760</v>
      </c>
      <c r="B21" s="63">
        <v>2952.5</v>
      </c>
      <c r="C21" s="43" t="s">
        <v>209</v>
      </c>
    </row>
    <row r="22" spans="1:3" x14ac:dyDescent="0.25">
      <c r="A22" s="62">
        <v>42761</v>
      </c>
      <c r="B22" s="63">
        <v>6555</v>
      </c>
      <c r="C22" s="43" t="s">
        <v>396</v>
      </c>
    </row>
    <row r="23" spans="1:3" x14ac:dyDescent="0.25">
      <c r="A23" s="62">
        <v>42761</v>
      </c>
      <c r="B23" s="63">
        <v>8038.5</v>
      </c>
      <c r="C23" s="43" t="s">
        <v>210</v>
      </c>
    </row>
    <row r="24" spans="1:3" x14ac:dyDescent="0.25">
      <c r="A24" s="62">
        <v>42765</v>
      </c>
      <c r="B24" s="63">
        <v>27155</v>
      </c>
      <c r="C24" s="43" t="s">
        <v>213</v>
      </c>
    </row>
    <row r="25" spans="1:3" x14ac:dyDescent="0.25">
      <c r="A25" s="62">
        <v>42766</v>
      </c>
      <c r="B25" s="63">
        <v>246.5</v>
      </c>
      <c r="C25" s="43" t="s">
        <v>214</v>
      </c>
    </row>
    <row r="26" spans="1:3" x14ac:dyDescent="0.25">
      <c r="A26" s="17" t="s">
        <v>9</v>
      </c>
      <c r="B26" s="18"/>
      <c r="C26" s="19"/>
    </row>
    <row r="27" spans="1:3" x14ac:dyDescent="0.25">
      <c r="A27" s="7">
        <v>42765</v>
      </c>
      <c r="B27" s="8">
        <v>9000</v>
      </c>
      <c r="C27" s="47" t="s">
        <v>212</v>
      </c>
    </row>
    <row r="28" spans="1:3" x14ac:dyDescent="0.25">
      <c r="A28" s="7">
        <v>42751</v>
      </c>
      <c r="B28" s="8">
        <v>8580</v>
      </c>
      <c r="C28" s="47" t="s">
        <v>216</v>
      </c>
    </row>
    <row r="29" spans="1:3" x14ac:dyDescent="0.25">
      <c r="A29" s="7">
        <v>42759</v>
      </c>
      <c r="B29" s="8">
        <v>12850</v>
      </c>
      <c r="C29" s="47" t="s">
        <v>222</v>
      </c>
    </row>
    <row r="30" spans="1:3" x14ac:dyDescent="0.25">
      <c r="A30" s="7">
        <v>42762</v>
      </c>
      <c r="B30" s="8">
        <v>7070</v>
      </c>
      <c r="C30" s="47" t="s">
        <v>223</v>
      </c>
    </row>
    <row r="31" spans="1:3" x14ac:dyDescent="0.25">
      <c r="A31" s="71" t="s">
        <v>63</v>
      </c>
      <c r="B31" s="69"/>
      <c r="C31" s="70"/>
    </row>
    <row r="32" spans="1:3" x14ac:dyDescent="0.25">
      <c r="A32" s="7">
        <v>42748</v>
      </c>
      <c r="B32" s="8">
        <v>2025</v>
      </c>
      <c r="C32" s="47" t="s">
        <v>201</v>
      </c>
    </row>
    <row r="33" spans="1:3" x14ac:dyDescent="0.25">
      <c r="A33" s="7">
        <v>42753</v>
      </c>
      <c r="B33" s="8">
        <v>5540</v>
      </c>
      <c r="C33" s="47" t="s">
        <v>207</v>
      </c>
    </row>
    <row r="34" spans="1:3" s="79" customFormat="1" ht="30" customHeight="1" x14ac:dyDescent="0.25">
      <c r="A34" s="105" t="s">
        <v>205</v>
      </c>
      <c r="B34" s="106"/>
      <c r="C34" s="107"/>
    </row>
    <row r="35" spans="1:3" x14ac:dyDescent="0.25">
      <c r="A35" s="7">
        <v>42752</v>
      </c>
      <c r="B35" s="8">
        <v>223000</v>
      </c>
      <c r="C35" s="47" t="s">
        <v>219</v>
      </c>
    </row>
    <row r="36" spans="1:3" x14ac:dyDescent="0.25">
      <c r="A36" s="7">
        <v>43100</v>
      </c>
      <c r="B36" s="8">
        <v>26100</v>
      </c>
      <c r="C36" s="47" t="s">
        <v>227</v>
      </c>
    </row>
    <row r="37" spans="1:3" x14ac:dyDescent="0.25">
      <c r="A37" s="7">
        <v>43100</v>
      </c>
      <c r="B37" s="8">
        <f>60+3900+6000</f>
        <v>9960</v>
      </c>
      <c r="C37" s="47" t="s">
        <v>226</v>
      </c>
    </row>
    <row r="38" spans="1:3" x14ac:dyDescent="0.25">
      <c r="A38" s="17" t="s">
        <v>15</v>
      </c>
      <c r="B38" s="18"/>
      <c r="C38" s="19"/>
    </row>
    <row r="39" spans="1:3" x14ac:dyDescent="0.25">
      <c r="A39" s="7">
        <v>42744</v>
      </c>
      <c r="B39" s="63">
        <v>300</v>
      </c>
      <c r="C39" s="47" t="s">
        <v>197</v>
      </c>
    </row>
    <row r="40" spans="1:3" x14ac:dyDescent="0.25">
      <c r="A40" s="7">
        <v>42746</v>
      </c>
      <c r="B40" s="8">
        <v>1685</v>
      </c>
      <c r="C40" s="47" t="s">
        <v>200</v>
      </c>
    </row>
    <row r="41" spans="1:3" x14ac:dyDescent="0.25">
      <c r="A41" s="7">
        <v>42747</v>
      </c>
      <c r="B41" s="8">
        <v>8150</v>
      </c>
      <c r="C41" s="47" t="s">
        <v>202</v>
      </c>
    </row>
    <row r="42" spans="1:3" x14ac:dyDescent="0.25">
      <c r="A42" s="7">
        <v>42751</v>
      </c>
      <c r="B42" s="8">
        <v>174.09</v>
      </c>
      <c r="C42" s="47" t="s">
        <v>215</v>
      </c>
    </row>
    <row r="43" spans="1:3" x14ac:dyDescent="0.25">
      <c r="A43" s="7">
        <v>42755</v>
      </c>
      <c r="B43" s="8">
        <v>405.98</v>
      </c>
      <c r="C43" s="47" t="s">
        <v>215</v>
      </c>
    </row>
    <row r="44" spans="1:3" x14ac:dyDescent="0.25">
      <c r="A44" s="7">
        <v>42760</v>
      </c>
      <c r="B44" s="8">
        <v>1221</v>
      </c>
      <c r="C44" s="47" t="s">
        <v>215</v>
      </c>
    </row>
    <row r="45" spans="1:3" x14ac:dyDescent="0.25">
      <c r="A45" s="7">
        <v>42761</v>
      </c>
      <c r="B45" s="8">
        <v>3226.51</v>
      </c>
      <c r="C45" s="47" t="s">
        <v>200</v>
      </c>
    </row>
    <row r="46" spans="1:3" x14ac:dyDescent="0.25">
      <c r="A46" s="7">
        <v>42766</v>
      </c>
      <c r="B46" s="8">
        <v>23490</v>
      </c>
      <c r="C46" s="47" t="s">
        <v>224</v>
      </c>
    </row>
    <row r="47" spans="1:3" x14ac:dyDescent="0.25">
      <c r="A47" s="7">
        <v>42766</v>
      </c>
      <c r="B47" s="63">
        <f>3510+5400</f>
        <v>8910</v>
      </c>
      <c r="C47" s="47" t="s">
        <v>226</v>
      </c>
    </row>
    <row r="48" spans="1:3" x14ac:dyDescent="0.25">
      <c r="A48" s="7">
        <v>42766</v>
      </c>
      <c r="B48" s="8">
        <v>6000</v>
      </c>
      <c r="C48" s="47" t="s">
        <v>225</v>
      </c>
    </row>
    <row r="49" spans="1:3" x14ac:dyDescent="0.25">
      <c r="A49" s="7"/>
      <c r="B49" s="8">
        <f>30+30+199+342+1600+350+350+1700+300+300+300+300+32+33+64</f>
        <v>5930</v>
      </c>
      <c r="C49" s="43" t="s">
        <v>324</v>
      </c>
    </row>
    <row r="50" spans="1:3" x14ac:dyDescent="0.25">
      <c r="A50" s="11" t="s">
        <v>2</v>
      </c>
      <c r="B50" s="12">
        <f>SUM(B11:B49)</f>
        <v>496402.75</v>
      </c>
      <c r="C50" s="13"/>
    </row>
    <row r="51" spans="1:3" x14ac:dyDescent="0.25">
      <c r="A51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34:C34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6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B3" s="9"/>
      <c r="C3" s="9"/>
    </row>
    <row r="4" spans="1:4" ht="18.75" x14ac:dyDescent="0.25">
      <c r="B4" s="111" t="s">
        <v>10</v>
      </c>
      <c r="C4" s="111"/>
      <c r="D4" s="111"/>
    </row>
    <row r="5" spans="1:4" ht="18.75" x14ac:dyDescent="0.25">
      <c r="B5" s="111" t="s">
        <v>18</v>
      </c>
      <c r="C5" s="111"/>
      <c r="D5" s="111"/>
    </row>
    <row r="6" spans="1:4" ht="18.75" x14ac:dyDescent="0.3">
      <c r="B6" s="112" t="s">
        <v>65</v>
      </c>
      <c r="C6" s="112"/>
      <c r="D6" s="112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42734</v>
      </c>
      <c r="B10" s="67">
        <v>300</v>
      </c>
      <c r="C10" s="45" t="s">
        <v>71</v>
      </c>
      <c r="D10" s="45" t="s">
        <v>32</v>
      </c>
    </row>
    <row r="11" spans="1:4" x14ac:dyDescent="0.25">
      <c r="A11" s="44">
        <v>42734</v>
      </c>
      <c r="B11" s="67">
        <v>500</v>
      </c>
      <c r="C11" s="45" t="s">
        <v>54</v>
      </c>
      <c r="D11" s="45" t="s">
        <v>34</v>
      </c>
    </row>
    <row r="12" spans="1:4" x14ac:dyDescent="0.25">
      <c r="A12" s="44">
        <v>42734</v>
      </c>
      <c r="B12" s="67">
        <v>2000</v>
      </c>
      <c r="C12" s="45" t="s">
        <v>72</v>
      </c>
      <c r="D12" s="45" t="s">
        <v>32</v>
      </c>
    </row>
    <row r="13" spans="1:4" x14ac:dyDescent="0.25">
      <c r="A13" s="44">
        <v>42735</v>
      </c>
      <c r="B13" s="67">
        <v>500</v>
      </c>
      <c r="C13" s="45" t="s">
        <v>73</v>
      </c>
      <c r="D13" s="45" t="s">
        <v>32</v>
      </c>
    </row>
    <row r="14" spans="1:4" x14ac:dyDescent="0.25">
      <c r="A14" s="44">
        <v>42736</v>
      </c>
      <c r="B14" s="67">
        <v>500</v>
      </c>
      <c r="C14" s="45" t="s">
        <v>74</v>
      </c>
      <c r="D14" s="45" t="s">
        <v>32</v>
      </c>
    </row>
    <row r="15" spans="1:4" x14ac:dyDescent="0.25">
      <c r="A15" s="44">
        <v>42736</v>
      </c>
      <c r="B15" s="67">
        <v>500</v>
      </c>
      <c r="C15" s="45" t="s">
        <v>31</v>
      </c>
      <c r="D15" s="45" t="s">
        <v>32</v>
      </c>
    </row>
    <row r="16" spans="1:4" x14ac:dyDescent="0.25">
      <c r="A16" s="44">
        <v>42736</v>
      </c>
      <c r="B16" s="67">
        <v>100</v>
      </c>
      <c r="C16" s="45" t="s">
        <v>33</v>
      </c>
      <c r="D16" s="45" t="s">
        <v>34</v>
      </c>
    </row>
    <row r="17" spans="1:4" x14ac:dyDescent="0.25">
      <c r="A17" s="44">
        <v>42740</v>
      </c>
      <c r="B17" s="67">
        <v>1000</v>
      </c>
      <c r="C17" s="45" t="s">
        <v>75</v>
      </c>
      <c r="D17" s="45" t="s">
        <v>32</v>
      </c>
    </row>
    <row r="18" spans="1:4" x14ac:dyDescent="0.25">
      <c r="A18" s="44">
        <v>42741</v>
      </c>
      <c r="B18" s="67">
        <v>300</v>
      </c>
      <c r="C18" s="45" t="s">
        <v>76</v>
      </c>
      <c r="D18" s="45" t="s">
        <v>32</v>
      </c>
    </row>
    <row r="19" spans="1:4" x14ac:dyDescent="0.25">
      <c r="A19" s="44">
        <v>42741</v>
      </c>
      <c r="B19" s="67">
        <v>300</v>
      </c>
      <c r="C19" s="45" t="s">
        <v>77</v>
      </c>
      <c r="D19" s="45" t="s">
        <v>32</v>
      </c>
    </row>
    <row r="20" spans="1:4" x14ac:dyDescent="0.25">
      <c r="A20" s="44">
        <v>42741</v>
      </c>
      <c r="B20" s="67">
        <v>1000</v>
      </c>
      <c r="C20" s="45" t="s">
        <v>78</v>
      </c>
      <c r="D20" s="45" t="s">
        <v>32</v>
      </c>
    </row>
    <row r="21" spans="1:4" x14ac:dyDescent="0.25">
      <c r="A21" s="44">
        <v>42742</v>
      </c>
      <c r="B21" s="67">
        <v>500</v>
      </c>
      <c r="C21" s="45" t="s">
        <v>79</v>
      </c>
      <c r="D21" s="45" t="s">
        <v>32</v>
      </c>
    </row>
    <row r="22" spans="1:4" x14ac:dyDescent="0.25">
      <c r="A22" s="44">
        <v>42744</v>
      </c>
      <c r="B22" s="67">
        <v>500</v>
      </c>
      <c r="C22" s="45" t="s">
        <v>80</v>
      </c>
      <c r="D22" s="45" t="s">
        <v>32</v>
      </c>
    </row>
    <row r="23" spans="1:4" x14ac:dyDescent="0.25">
      <c r="A23" s="44">
        <v>42744</v>
      </c>
      <c r="B23" s="67">
        <v>8700</v>
      </c>
      <c r="C23" s="45" t="s">
        <v>81</v>
      </c>
      <c r="D23" s="45" t="s">
        <v>32</v>
      </c>
    </row>
    <row r="24" spans="1:4" x14ac:dyDescent="0.25">
      <c r="A24" s="44">
        <v>42745</v>
      </c>
      <c r="B24" s="67">
        <v>300</v>
      </c>
      <c r="C24" s="45" t="s">
        <v>82</v>
      </c>
      <c r="D24" s="45" t="s">
        <v>32</v>
      </c>
    </row>
    <row r="25" spans="1:4" x14ac:dyDescent="0.25">
      <c r="A25" s="44">
        <v>42747</v>
      </c>
      <c r="B25" s="67">
        <v>300</v>
      </c>
      <c r="C25" s="45" t="s">
        <v>83</v>
      </c>
      <c r="D25" s="45" t="s">
        <v>32</v>
      </c>
    </row>
    <row r="26" spans="1:4" x14ac:dyDescent="0.25">
      <c r="A26" s="44">
        <v>42747</v>
      </c>
      <c r="B26" s="67">
        <v>500</v>
      </c>
      <c r="C26" s="45" t="s">
        <v>61</v>
      </c>
      <c r="D26" s="45" t="s">
        <v>32</v>
      </c>
    </row>
    <row r="27" spans="1:4" x14ac:dyDescent="0.25">
      <c r="A27" s="44">
        <v>42747</v>
      </c>
      <c r="B27" s="67">
        <v>500</v>
      </c>
      <c r="C27" s="45" t="s">
        <v>84</v>
      </c>
      <c r="D27" s="45" t="s">
        <v>32</v>
      </c>
    </row>
    <row r="28" spans="1:4" x14ac:dyDescent="0.25">
      <c r="A28" s="44">
        <v>42747</v>
      </c>
      <c r="B28" s="67">
        <v>100</v>
      </c>
      <c r="C28" s="45" t="s">
        <v>85</v>
      </c>
      <c r="D28" s="45" t="s">
        <v>32</v>
      </c>
    </row>
    <row r="29" spans="1:4" x14ac:dyDescent="0.25">
      <c r="A29" s="44">
        <v>42749</v>
      </c>
      <c r="B29" s="67">
        <v>100</v>
      </c>
      <c r="C29" s="45" t="s">
        <v>49</v>
      </c>
      <c r="D29" s="45" t="s">
        <v>32</v>
      </c>
    </row>
    <row r="30" spans="1:4" x14ac:dyDescent="0.25">
      <c r="A30" s="44">
        <v>42750</v>
      </c>
      <c r="B30" s="67">
        <v>300</v>
      </c>
      <c r="C30" s="45" t="s">
        <v>86</v>
      </c>
      <c r="D30" s="45" t="s">
        <v>32</v>
      </c>
    </row>
    <row r="31" spans="1:4" x14ac:dyDescent="0.25">
      <c r="A31" s="44">
        <v>42750</v>
      </c>
      <c r="B31" s="67">
        <v>100</v>
      </c>
      <c r="C31" s="45" t="s">
        <v>44</v>
      </c>
      <c r="D31" s="45" t="s">
        <v>32</v>
      </c>
    </row>
    <row r="32" spans="1:4" x14ac:dyDescent="0.25">
      <c r="A32" s="44">
        <v>42751</v>
      </c>
      <c r="B32" s="67">
        <v>350</v>
      </c>
      <c r="C32" s="45" t="s">
        <v>56</v>
      </c>
      <c r="D32" s="45" t="s">
        <v>32</v>
      </c>
    </row>
    <row r="33" spans="1:4" x14ac:dyDescent="0.25">
      <c r="A33" s="44">
        <v>42752</v>
      </c>
      <c r="B33" s="67">
        <v>500</v>
      </c>
      <c r="C33" s="45" t="s">
        <v>87</v>
      </c>
      <c r="D33" s="45" t="s">
        <v>32</v>
      </c>
    </row>
    <row r="34" spans="1:4" x14ac:dyDescent="0.25">
      <c r="A34" s="44">
        <v>42752</v>
      </c>
      <c r="B34" s="67">
        <v>500</v>
      </c>
      <c r="C34" s="45" t="s">
        <v>50</v>
      </c>
      <c r="D34" s="45" t="s">
        <v>32</v>
      </c>
    </row>
    <row r="35" spans="1:4" x14ac:dyDescent="0.25">
      <c r="A35" s="44">
        <v>42753</v>
      </c>
      <c r="B35" s="67">
        <v>500</v>
      </c>
      <c r="C35" s="45" t="s">
        <v>88</v>
      </c>
      <c r="D35" s="45" t="s">
        <v>32</v>
      </c>
    </row>
    <row r="36" spans="1:4" x14ac:dyDescent="0.25">
      <c r="A36" s="44">
        <v>42753</v>
      </c>
      <c r="B36" s="67">
        <v>500</v>
      </c>
      <c r="C36" s="45" t="s">
        <v>89</v>
      </c>
      <c r="D36" s="45" t="s">
        <v>32</v>
      </c>
    </row>
    <row r="37" spans="1:4" x14ac:dyDescent="0.25">
      <c r="A37" s="44">
        <v>42753</v>
      </c>
      <c r="B37" s="67">
        <v>500</v>
      </c>
      <c r="C37" s="45" t="s">
        <v>90</v>
      </c>
      <c r="D37" s="45" t="s">
        <v>32</v>
      </c>
    </row>
    <row r="38" spans="1:4" x14ac:dyDescent="0.25">
      <c r="A38" s="44">
        <v>42754</v>
      </c>
      <c r="B38" s="67">
        <v>1000</v>
      </c>
      <c r="C38" s="45" t="s">
        <v>91</v>
      </c>
      <c r="D38" s="45" t="s">
        <v>92</v>
      </c>
    </row>
    <row r="39" spans="1:4" x14ac:dyDescent="0.25">
      <c r="A39" s="44">
        <v>42754</v>
      </c>
      <c r="B39" s="67">
        <v>500</v>
      </c>
      <c r="C39" s="45" t="s">
        <v>93</v>
      </c>
      <c r="D39" s="45" t="s">
        <v>92</v>
      </c>
    </row>
    <row r="40" spans="1:4" x14ac:dyDescent="0.25">
      <c r="A40" s="44">
        <v>42754</v>
      </c>
      <c r="B40" s="67">
        <v>200</v>
      </c>
      <c r="C40" s="45" t="s">
        <v>94</v>
      </c>
      <c r="D40" s="45" t="s">
        <v>92</v>
      </c>
    </row>
    <row r="41" spans="1:4" x14ac:dyDescent="0.25">
      <c r="A41" s="44">
        <v>42754</v>
      </c>
      <c r="B41" s="67">
        <v>1000</v>
      </c>
      <c r="C41" s="45" t="s">
        <v>95</v>
      </c>
      <c r="D41" s="45" t="s">
        <v>92</v>
      </c>
    </row>
    <row r="42" spans="1:4" x14ac:dyDescent="0.25">
      <c r="A42" s="44">
        <v>42754</v>
      </c>
      <c r="B42" s="67">
        <v>300</v>
      </c>
      <c r="C42" s="45" t="s">
        <v>96</v>
      </c>
      <c r="D42" s="45" t="s">
        <v>92</v>
      </c>
    </row>
    <row r="43" spans="1:4" x14ac:dyDescent="0.25">
      <c r="A43" s="44">
        <v>42754</v>
      </c>
      <c r="B43" s="67">
        <v>700</v>
      </c>
      <c r="C43" s="45" t="s">
        <v>97</v>
      </c>
      <c r="D43" s="45" t="s">
        <v>92</v>
      </c>
    </row>
    <row r="44" spans="1:4" x14ac:dyDescent="0.25">
      <c r="A44" s="44">
        <v>42754</v>
      </c>
      <c r="B44" s="67">
        <v>500</v>
      </c>
      <c r="C44" s="45" t="s">
        <v>98</v>
      </c>
      <c r="D44" s="45" t="s">
        <v>92</v>
      </c>
    </row>
    <row r="45" spans="1:4" x14ac:dyDescent="0.25">
      <c r="A45" s="44">
        <v>42754</v>
      </c>
      <c r="B45" s="67">
        <v>500</v>
      </c>
      <c r="C45" s="45" t="s">
        <v>99</v>
      </c>
      <c r="D45" s="45" t="s">
        <v>92</v>
      </c>
    </row>
    <row r="46" spans="1:4" x14ac:dyDescent="0.25">
      <c r="A46" s="44">
        <v>42754</v>
      </c>
      <c r="B46" s="67">
        <v>500</v>
      </c>
      <c r="C46" s="45" t="s">
        <v>100</v>
      </c>
      <c r="D46" s="45" t="s">
        <v>92</v>
      </c>
    </row>
    <row r="47" spans="1:4" x14ac:dyDescent="0.25">
      <c r="A47" s="44">
        <v>42754</v>
      </c>
      <c r="B47" s="67">
        <v>800</v>
      </c>
      <c r="C47" s="45" t="s">
        <v>101</v>
      </c>
      <c r="D47" s="45" t="s">
        <v>92</v>
      </c>
    </row>
    <row r="48" spans="1:4" x14ac:dyDescent="0.25">
      <c r="A48" s="44">
        <v>42754</v>
      </c>
      <c r="B48" s="67">
        <v>500</v>
      </c>
      <c r="C48" s="45" t="s">
        <v>102</v>
      </c>
      <c r="D48" s="45" t="s">
        <v>92</v>
      </c>
    </row>
    <row r="49" spans="1:4" x14ac:dyDescent="0.25">
      <c r="A49" s="44">
        <v>42754</v>
      </c>
      <c r="B49" s="67">
        <v>1000</v>
      </c>
      <c r="C49" s="45" t="s">
        <v>103</v>
      </c>
      <c r="D49" s="45" t="s">
        <v>92</v>
      </c>
    </row>
    <row r="50" spans="1:4" x14ac:dyDescent="0.25">
      <c r="A50" s="44">
        <v>42754</v>
      </c>
      <c r="B50" s="67">
        <v>500</v>
      </c>
      <c r="C50" s="45" t="s">
        <v>104</v>
      </c>
      <c r="D50" s="45" t="s">
        <v>92</v>
      </c>
    </row>
    <row r="51" spans="1:4" x14ac:dyDescent="0.25">
      <c r="A51" s="44">
        <v>42754</v>
      </c>
      <c r="B51" s="67">
        <v>50</v>
      </c>
      <c r="C51" s="45" t="s">
        <v>105</v>
      </c>
      <c r="D51" s="45" t="s">
        <v>92</v>
      </c>
    </row>
    <row r="52" spans="1:4" x14ac:dyDescent="0.25">
      <c r="A52" s="44">
        <v>42754</v>
      </c>
      <c r="B52" s="67">
        <v>130</v>
      </c>
      <c r="C52" s="45" t="s">
        <v>106</v>
      </c>
      <c r="D52" s="45" t="s">
        <v>92</v>
      </c>
    </row>
    <row r="53" spans="1:4" x14ac:dyDescent="0.25">
      <c r="A53" s="44">
        <v>42754</v>
      </c>
      <c r="B53" s="67">
        <v>350</v>
      </c>
      <c r="C53" s="45" t="s">
        <v>107</v>
      </c>
      <c r="D53" s="45" t="s">
        <v>92</v>
      </c>
    </row>
    <row r="54" spans="1:4" x14ac:dyDescent="0.25">
      <c r="A54" s="44">
        <v>42754</v>
      </c>
      <c r="B54" s="67">
        <v>500</v>
      </c>
      <c r="C54" s="45" t="s">
        <v>35</v>
      </c>
      <c r="D54" s="45" t="s">
        <v>32</v>
      </c>
    </row>
    <row r="55" spans="1:4" x14ac:dyDescent="0.25">
      <c r="A55" s="44">
        <v>42754</v>
      </c>
      <c r="B55" s="67">
        <v>500</v>
      </c>
      <c r="C55" s="45" t="s">
        <v>108</v>
      </c>
      <c r="D55" s="45" t="s">
        <v>92</v>
      </c>
    </row>
    <row r="56" spans="1:4" x14ac:dyDescent="0.25">
      <c r="A56" s="44">
        <v>42754</v>
      </c>
      <c r="B56" s="67">
        <v>300</v>
      </c>
      <c r="C56" s="45" t="s">
        <v>109</v>
      </c>
      <c r="D56" s="45" t="s">
        <v>92</v>
      </c>
    </row>
    <row r="57" spans="1:4" x14ac:dyDescent="0.25">
      <c r="A57" s="44">
        <v>42754</v>
      </c>
      <c r="B57" s="67">
        <v>500</v>
      </c>
      <c r="C57" s="45" t="s">
        <v>110</v>
      </c>
      <c r="D57" s="45" t="s">
        <v>92</v>
      </c>
    </row>
    <row r="58" spans="1:4" x14ac:dyDescent="0.25">
      <c r="A58" s="44">
        <v>42754</v>
      </c>
      <c r="B58" s="67">
        <v>500</v>
      </c>
      <c r="C58" s="45" t="s">
        <v>111</v>
      </c>
      <c r="D58" s="45" t="s">
        <v>92</v>
      </c>
    </row>
    <row r="59" spans="1:4" x14ac:dyDescent="0.25">
      <c r="A59" s="44">
        <v>42754</v>
      </c>
      <c r="B59" s="67">
        <v>250</v>
      </c>
      <c r="C59" s="45" t="s">
        <v>112</v>
      </c>
      <c r="D59" s="45" t="s">
        <v>92</v>
      </c>
    </row>
    <row r="60" spans="1:4" x14ac:dyDescent="0.25">
      <c r="A60" s="44">
        <v>42754</v>
      </c>
      <c r="B60" s="67">
        <v>300</v>
      </c>
      <c r="C60" s="45" t="s">
        <v>113</v>
      </c>
      <c r="D60" s="45" t="s">
        <v>92</v>
      </c>
    </row>
    <row r="61" spans="1:4" x14ac:dyDescent="0.25">
      <c r="A61" s="44">
        <v>42754</v>
      </c>
      <c r="B61" s="67">
        <v>300</v>
      </c>
      <c r="C61" s="45" t="s">
        <v>114</v>
      </c>
      <c r="D61" s="45" t="s">
        <v>92</v>
      </c>
    </row>
    <row r="62" spans="1:4" x14ac:dyDescent="0.25">
      <c r="A62" s="44">
        <v>42754</v>
      </c>
      <c r="B62" s="67">
        <v>300</v>
      </c>
      <c r="C62" s="45" t="s">
        <v>115</v>
      </c>
      <c r="D62" s="45" t="s">
        <v>92</v>
      </c>
    </row>
    <row r="63" spans="1:4" x14ac:dyDescent="0.25">
      <c r="A63" s="44">
        <v>42754</v>
      </c>
      <c r="B63" s="67">
        <v>700</v>
      </c>
      <c r="C63" s="45" t="s">
        <v>116</v>
      </c>
      <c r="D63" s="45" t="s">
        <v>92</v>
      </c>
    </row>
    <row r="64" spans="1:4" x14ac:dyDescent="0.25">
      <c r="A64" s="44">
        <v>42754</v>
      </c>
      <c r="B64" s="67">
        <v>500</v>
      </c>
      <c r="C64" s="45" t="s">
        <v>46</v>
      </c>
      <c r="D64" s="45" t="s">
        <v>92</v>
      </c>
    </row>
    <row r="65" spans="1:4" x14ac:dyDescent="0.25">
      <c r="A65" s="44">
        <v>42754</v>
      </c>
      <c r="B65" s="67">
        <v>1000</v>
      </c>
      <c r="C65" s="45" t="s">
        <v>117</v>
      </c>
      <c r="D65" s="45" t="s">
        <v>92</v>
      </c>
    </row>
    <row r="66" spans="1:4" x14ac:dyDescent="0.25">
      <c r="A66" s="44">
        <v>42754</v>
      </c>
      <c r="B66" s="67">
        <v>200</v>
      </c>
      <c r="C66" s="45" t="s">
        <v>118</v>
      </c>
      <c r="D66" s="45" t="s">
        <v>92</v>
      </c>
    </row>
    <row r="67" spans="1:4" x14ac:dyDescent="0.25">
      <c r="A67" s="44">
        <v>42754</v>
      </c>
      <c r="B67" s="67">
        <v>500</v>
      </c>
      <c r="C67" s="45" t="s">
        <v>119</v>
      </c>
      <c r="D67" s="45" t="s">
        <v>92</v>
      </c>
    </row>
    <row r="68" spans="1:4" x14ac:dyDescent="0.25">
      <c r="A68" s="44">
        <v>42754</v>
      </c>
      <c r="B68" s="67">
        <v>100</v>
      </c>
      <c r="C68" s="45" t="s">
        <v>120</v>
      </c>
      <c r="D68" s="45" t="s">
        <v>92</v>
      </c>
    </row>
    <row r="69" spans="1:4" x14ac:dyDescent="0.25">
      <c r="A69" s="44">
        <v>42754</v>
      </c>
      <c r="B69" s="67">
        <v>200</v>
      </c>
      <c r="C69" s="45" t="s">
        <v>121</v>
      </c>
      <c r="D69" s="45" t="s">
        <v>92</v>
      </c>
    </row>
    <row r="70" spans="1:4" x14ac:dyDescent="0.25">
      <c r="A70" s="44">
        <v>42754</v>
      </c>
      <c r="B70" s="67">
        <v>500</v>
      </c>
      <c r="C70" s="45" t="s">
        <v>122</v>
      </c>
      <c r="D70" s="45" t="s">
        <v>92</v>
      </c>
    </row>
    <row r="71" spans="1:4" x14ac:dyDescent="0.25">
      <c r="A71" s="44">
        <v>42754</v>
      </c>
      <c r="B71" s="67">
        <v>300</v>
      </c>
      <c r="C71" s="45" t="s">
        <v>123</v>
      </c>
      <c r="D71" s="45" t="s">
        <v>92</v>
      </c>
    </row>
    <row r="72" spans="1:4" x14ac:dyDescent="0.25">
      <c r="A72" s="44">
        <v>42754</v>
      </c>
      <c r="B72" s="67">
        <v>200</v>
      </c>
      <c r="C72" s="45" t="s">
        <v>124</v>
      </c>
      <c r="D72" s="45" t="s">
        <v>92</v>
      </c>
    </row>
    <row r="73" spans="1:4" x14ac:dyDescent="0.25">
      <c r="A73" s="44">
        <v>42754</v>
      </c>
      <c r="B73" s="67">
        <v>500</v>
      </c>
      <c r="C73" s="45" t="s">
        <v>125</v>
      </c>
      <c r="D73" s="45" t="s">
        <v>92</v>
      </c>
    </row>
    <row r="74" spans="1:4" x14ac:dyDescent="0.25">
      <c r="A74" s="44">
        <v>42754</v>
      </c>
      <c r="B74" s="67">
        <v>1500</v>
      </c>
      <c r="C74" s="45" t="s">
        <v>126</v>
      </c>
      <c r="D74" s="45" t="s">
        <v>92</v>
      </c>
    </row>
    <row r="75" spans="1:4" x14ac:dyDescent="0.25">
      <c r="A75" s="44">
        <v>42754</v>
      </c>
      <c r="B75" s="67">
        <v>1000</v>
      </c>
      <c r="C75" s="45" t="s">
        <v>127</v>
      </c>
      <c r="D75" s="45" t="s">
        <v>92</v>
      </c>
    </row>
    <row r="76" spans="1:4" x14ac:dyDescent="0.25">
      <c r="A76" s="44">
        <v>42754</v>
      </c>
      <c r="B76" s="67">
        <v>50</v>
      </c>
      <c r="C76" s="45" t="s">
        <v>128</v>
      </c>
      <c r="D76" s="45" t="s">
        <v>92</v>
      </c>
    </row>
    <row r="77" spans="1:4" x14ac:dyDescent="0.25">
      <c r="A77" s="44">
        <v>42754</v>
      </c>
      <c r="B77" s="67">
        <v>500</v>
      </c>
      <c r="C77" s="45" t="s">
        <v>36</v>
      </c>
      <c r="D77" s="45" t="s">
        <v>32</v>
      </c>
    </row>
    <row r="78" spans="1:4" x14ac:dyDescent="0.25">
      <c r="A78" s="44">
        <v>42755</v>
      </c>
      <c r="B78" s="67">
        <v>1000</v>
      </c>
      <c r="C78" s="45" t="s">
        <v>129</v>
      </c>
      <c r="D78" s="45" t="s">
        <v>32</v>
      </c>
    </row>
    <row r="79" spans="1:4" x14ac:dyDescent="0.25">
      <c r="A79" s="44">
        <v>42755</v>
      </c>
      <c r="B79" s="67">
        <v>1000</v>
      </c>
      <c r="C79" s="45" t="s">
        <v>130</v>
      </c>
      <c r="D79" s="45" t="s">
        <v>32</v>
      </c>
    </row>
    <row r="80" spans="1:4" x14ac:dyDescent="0.25">
      <c r="A80" s="44">
        <v>42755</v>
      </c>
      <c r="B80" s="67">
        <v>80</v>
      </c>
      <c r="C80" s="45" t="s">
        <v>131</v>
      </c>
      <c r="D80" s="45" t="s">
        <v>92</v>
      </c>
    </row>
    <row r="81" spans="1:4" x14ac:dyDescent="0.25">
      <c r="A81" s="44">
        <v>42755</v>
      </c>
      <c r="B81" s="67">
        <v>500</v>
      </c>
      <c r="C81" s="45" t="s">
        <v>37</v>
      </c>
      <c r="D81" s="45" t="s">
        <v>32</v>
      </c>
    </row>
    <row r="82" spans="1:4" x14ac:dyDescent="0.25">
      <c r="A82" s="44">
        <v>42755</v>
      </c>
      <c r="B82" s="67">
        <v>300</v>
      </c>
      <c r="C82" s="45" t="s">
        <v>60</v>
      </c>
      <c r="D82" s="45" t="s">
        <v>92</v>
      </c>
    </row>
    <row r="83" spans="1:4" x14ac:dyDescent="0.25">
      <c r="A83" s="44">
        <v>42755</v>
      </c>
      <c r="B83" s="67">
        <v>1000</v>
      </c>
      <c r="C83" s="45" t="s">
        <v>132</v>
      </c>
      <c r="D83" s="45" t="s">
        <v>92</v>
      </c>
    </row>
    <row r="84" spans="1:4" x14ac:dyDescent="0.25">
      <c r="A84" s="44">
        <v>42755</v>
      </c>
      <c r="B84" s="67">
        <v>500</v>
      </c>
      <c r="C84" s="45" t="s">
        <v>60</v>
      </c>
      <c r="D84" s="45" t="s">
        <v>32</v>
      </c>
    </row>
    <row r="85" spans="1:4" x14ac:dyDescent="0.25">
      <c r="A85" s="44">
        <v>42755</v>
      </c>
      <c r="B85" s="67">
        <v>345</v>
      </c>
      <c r="C85" s="45" t="s">
        <v>133</v>
      </c>
      <c r="D85" s="45" t="s">
        <v>92</v>
      </c>
    </row>
    <row r="86" spans="1:4" x14ac:dyDescent="0.25">
      <c r="A86" s="44">
        <v>42755</v>
      </c>
      <c r="B86" s="67">
        <v>500</v>
      </c>
      <c r="C86" s="45" t="s">
        <v>134</v>
      </c>
      <c r="D86" s="45" t="s">
        <v>92</v>
      </c>
    </row>
    <row r="87" spans="1:4" x14ac:dyDescent="0.25">
      <c r="A87" s="44">
        <v>42755</v>
      </c>
      <c r="B87" s="67">
        <v>200</v>
      </c>
      <c r="C87" s="45" t="s">
        <v>135</v>
      </c>
      <c r="D87" s="45" t="s">
        <v>92</v>
      </c>
    </row>
    <row r="88" spans="1:4" x14ac:dyDescent="0.25">
      <c r="A88" s="44">
        <v>42755</v>
      </c>
      <c r="B88" s="67">
        <v>500</v>
      </c>
      <c r="C88" s="45" t="s">
        <v>136</v>
      </c>
      <c r="D88" s="45" t="s">
        <v>92</v>
      </c>
    </row>
    <row r="89" spans="1:4" x14ac:dyDescent="0.25">
      <c r="A89" s="44">
        <v>42755</v>
      </c>
      <c r="B89" s="67">
        <v>1500</v>
      </c>
      <c r="C89" s="45" t="s">
        <v>137</v>
      </c>
      <c r="D89" s="45" t="s">
        <v>92</v>
      </c>
    </row>
    <row r="90" spans="1:4" x14ac:dyDescent="0.25">
      <c r="A90" s="44">
        <v>42755</v>
      </c>
      <c r="B90" s="67">
        <v>10000</v>
      </c>
      <c r="C90" s="45" t="s">
        <v>138</v>
      </c>
      <c r="D90" s="45" t="s">
        <v>92</v>
      </c>
    </row>
    <row r="91" spans="1:4" x14ac:dyDescent="0.25">
      <c r="A91" s="44">
        <v>42755</v>
      </c>
      <c r="B91" s="67">
        <v>500</v>
      </c>
      <c r="C91" s="45" t="s">
        <v>139</v>
      </c>
      <c r="D91" s="45" t="s">
        <v>92</v>
      </c>
    </row>
    <row r="92" spans="1:4" x14ac:dyDescent="0.25">
      <c r="A92" s="44">
        <v>42755</v>
      </c>
      <c r="B92" s="67">
        <v>500</v>
      </c>
      <c r="C92" s="45" t="s">
        <v>140</v>
      </c>
      <c r="D92" s="45" t="s">
        <v>92</v>
      </c>
    </row>
    <row r="93" spans="1:4" x14ac:dyDescent="0.25">
      <c r="A93" s="44">
        <v>42755</v>
      </c>
      <c r="B93" s="67">
        <v>500</v>
      </c>
      <c r="C93" s="45" t="s">
        <v>141</v>
      </c>
      <c r="D93" s="45" t="s">
        <v>92</v>
      </c>
    </row>
    <row r="94" spans="1:4" x14ac:dyDescent="0.25">
      <c r="A94" s="44">
        <v>42755</v>
      </c>
      <c r="B94" s="67">
        <v>500</v>
      </c>
      <c r="C94" s="45" t="s">
        <v>142</v>
      </c>
      <c r="D94" s="45" t="s">
        <v>92</v>
      </c>
    </row>
    <row r="95" spans="1:4" x14ac:dyDescent="0.25">
      <c r="A95" s="44">
        <v>42755</v>
      </c>
      <c r="B95" s="67">
        <v>500</v>
      </c>
      <c r="C95" s="45" t="s">
        <v>143</v>
      </c>
      <c r="D95" s="45" t="s">
        <v>32</v>
      </c>
    </row>
    <row r="96" spans="1:4" x14ac:dyDescent="0.25">
      <c r="A96" s="44">
        <v>42755</v>
      </c>
      <c r="B96" s="67">
        <v>500</v>
      </c>
      <c r="C96" s="45" t="s">
        <v>144</v>
      </c>
      <c r="D96" s="45" t="s">
        <v>92</v>
      </c>
    </row>
    <row r="97" spans="1:4" x14ac:dyDescent="0.25">
      <c r="A97" s="44">
        <v>42755</v>
      </c>
      <c r="B97" s="67">
        <v>500</v>
      </c>
      <c r="C97" s="45" t="s">
        <v>145</v>
      </c>
      <c r="D97" s="45" t="s">
        <v>92</v>
      </c>
    </row>
    <row r="98" spans="1:4" x14ac:dyDescent="0.25">
      <c r="A98" s="44">
        <v>42756</v>
      </c>
      <c r="B98" s="67">
        <v>1000</v>
      </c>
      <c r="C98" s="45" t="s">
        <v>146</v>
      </c>
      <c r="D98" s="45" t="s">
        <v>147</v>
      </c>
    </row>
    <row r="99" spans="1:4" x14ac:dyDescent="0.25">
      <c r="A99" s="44">
        <v>42756</v>
      </c>
      <c r="B99" s="67">
        <v>1000</v>
      </c>
      <c r="C99" s="45" t="s">
        <v>75</v>
      </c>
      <c r="D99" s="45" t="s">
        <v>147</v>
      </c>
    </row>
    <row r="100" spans="1:4" x14ac:dyDescent="0.25">
      <c r="A100" s="44">
        <v>42756</v>
      </c>
      <c r="B100" s="67">
        <v>350</v>
      </c>
      <c r="C100" s="45" t="s">
        <v>148</v>
      </c>
      <c r="D100" s="45" t="s">
        <v>32</v>
      </c>
    </row>
    <row r="101" spans="1:4" x14ac:dyDescent="0.25">
      <c r="A101" s="44">
        <v>42757</v>
      </c>
      <c r="B101" s="67">
        <v>130</v>
      </c>
      <c r="C101" s="45" t="s">
        <v>149</v>
      </c>
      <c r="D101" s="45" t="s">
        <v>147</v>
      </c>
    </row>
    <row r="102" spans="1:4" x14ac:dyDescent="0.25">
      <c r="A102" s="44">
        <v>42757</v>
      </c>
      <c r="B102" s="67">
        <v>200</v>
      </c>
      <c r="C102" s="45" t="s">
        <v>150</v>
      </c>
      <c r="D102" s="45" t="s">
        <v>147</v>
      </c>
    </row>
    <row r="103" spans="1:4" x14ac:dyDescent="0.25">
      <c r="A103" s="44">
        <v>42757</v>
      </c>
      <c r="B103" s="67">
        <v>1000</v>
      </c>
      <c r="C103" s="45" t="s">
        <v>151</v>
      </c>
      <c r="D103" s="45" t="s">
        <v>147</v>
      </c>
    </row>
    <row r="104" spans="1:4" x14ac:dyDescent="0.25">
      <c r="A104" s="44">
        <v>42757</v>
      </c>
      <c r="B104" s="67">
        <v>200</v>
      </c>
      <c r="C104" s="45" t="s">
        <v>152</v>
      </c>
      <c r="D104" s="45" t="s">
        <v>147</v>
      </c>
    </row>
    <row r="105" spans="1:4" x14ac:dyDescent="0.25">
      <c r="A105" s="44">
        <v>42757</v>
      </c>
      <c r="B105" s="67">
        <v>200</v>
      </c>
      <c r="C105" s="45" t="s">
        <v>153</v>
      </c>
      <c r="D105" s="45" t="s">
        <v>147</v>
      </c>
    </row>
    <row r="106" spans="1:4" x14ac:dyDescent="0.25">
      <c r="A106" s="44">
        <v>42757</v>
      </c>
      <c r="B106" s="67">
        <v>200</v>
      </c>
      <c r="C106" s="45" t="s">
        <v>154</v>
      </c>
      <c r="D106" s="45" t="s">
        <v>147</v>
      </c>
    </row>
    <row r="107" spans="1:4" x14ac:dyDescent="0.25">
      <c r="A107" s="44">
        <v>42757</v>
      </c>
      <c r="B107" s="67">
        <v>500</v>
      </c>
      <c r="C107" s="45" t="s">
        <v>155</v>
      </c>
      <c r="D107" s="45" t="s">
        <v>147</v>
      </c>
    </row>
    <row r="108" spans="1:4" x14ac:dyDescent="0.25">
      <c r="A108" s="44">
        <v>42757</v>
      </c>
      <c r="B108" s="67">
        <v>300</v>
      </c>
      <c r="C108" s="45" t="s">
        <v>156</v>
      </c>
      <c r="D108" s="45" t="s">
        <v>147</v>
      </c>
    </row>
    <row r="109" spans="1:4" x14ac:dyDescent="0.25">
      <c r="A109" s="44">
        <v>42757</v>
      </c>
      <c r="B109" s="67">
        <v>10000</v>
      </c>
      <c r="C109" s="45" t="s">
        <v>45</v>
      </c>
      <c r="D109" s="45" t="s">
        <v>32</v>
      </c>
    </row>
    <row r="110" spans="1:4" x14ac:dyDescent="0.25">
      <c r="A110" s="44">
        <v>42757</v>
      </c>
      <c r="B110" s="67">
        <v>200</v>
      </c>
      <c r="C110" s="45" t="s">
        <v>157</v>
      </c>
      <c r="D110" s="45" t="s">
        <v>147</v>
      </c>
    </row>
    <row r="111" spans="1:4" x14ac:dyDescent="0.25">
      <c r="A111" s="44">
        <v>42757</v>
      </c>
      <c r="B111" s="67">
        <v>200</v>
      </c>
      <c r="C111" s="45" t="s">
        <v>158</v>
      </c>
      <c r="D111" s="45" t="s">
        <v>147</v>
      </c>
    </row>
    <row r="112" spans="1:4" x14ac:dyDescent="0.25">
      <c r="A112" s="44">
        <v>42757</v>
      </c>
      <c r="B112" s="67">
        <v>200</v>
      </c>
      <c r="C112" s="45" t="s">
        <v>159</v>
      </c>
      <c r="D112" s="45" t="s">
        <v>147</v>
      </c>
    </row>
    <row r="113" spans="1:4" x14ac:dyDescent="0.25">
      <c r="A113" s="44">
        <v>42757</v>
      </c>
      <c r="B113" s="67">
        <v>500</v>
      </c>
      <c r="C113" s="45" t="s">
        <v>160</v>
      </c>
      <c r="D113" s="45" t="s">
        <v>147</v>
      </c>
    </row>
    <row r="114" spans="1:4" x14ac:dyDescent="0.25">
      <c r="A114" s="44">
        <v>42757</v>
      </c>
      <c r="B114" s="67">
        <v>500</v>
      </c>
      <c r="C114" s="45" t="s">
        <v>161</v>
      </c>
      <c r="D114" s="45" t="s">
        <v>147</v>
      </c>
    </row>
    <row r="115" spans="1:4" x14ac:dyDescent="0.25">
      <c r="A115" s="44">
        <v>42757</v>
      </c>
      <c r="B115" s="67">
        <v>100</v>
      </c>
      <c r="C115" s="45" t="s">
        <v>162</v>
      </c>
      <c r="D115" s="45" t="s">
        <v>147</v>
      </c>
    </row>
    <row r="116" spans="1:4" x14ac:dyDescent="0.25">
      <c r="A116" s="44">
        <v>42757</v>
      </c>
      <c r="B116" s="67">
        <v>190</v>
      </c>
      <c r="C116" s="45" t="s">
        <v>163</v>
      </c>
      <c r="D116" s="45" t="s">
        <v>147</v>
      </c>
    </row>
    <row r="117" spans="1:4" x14ac:dyDescent="0.25">
      <c r="A117" s="44">
        <v>42757</v>
      </c>
      <c r="B117" s="67">
        <v>100</v>
      </c>
      <c r="C117" s="45" t="s">
        <v>164</v>
      </c>
      <c r="D117" s="45" t="s">
        <v>147</v>
      </c>
    </row>
    <row r="118" spans="1:4" x14ac:dyDescent="0.25">
      <c r="A118" s="44">
        <v>42757</v>
      </c>
      <c r="B118" s="67">
        <v>300</v>
      </c>
      <c r="C118" s="45" t="s">
        <v>165</v>
      </c>
      <c r="D118" s="45" t="s">
        <v>147</v>
      </c>
    </row>
    <row r="119" spans="1:4" x14ac:dyDescent="0.25">
      <c r="A119" s="44">
        <v>42757</v>
      </c>
      <c r="B119" s="67">
        <v>1000</v>
      </c>
      <c r="C119" s="45" t="s">
        <v>166</v>
      </c>
      <c r="D119" s="45" t="s">
        <v>147</v>
      </c>
    </row>
    <row r="120" spans="1:4" x14ac:dyDescent="0.25">
      <c r="A120" s="44">
        <v>42757</v>
      </c>
      <c r="B120" s="67">
        <v>500</v>
      </c>
      <c r="C120" s="45" t="s">
        <v>167</v>
      </c>
      <c r="D120" s="45" t="s">
        <v>147</v>
      </c>
    </row>
    <row r="121" spans="1:4" x14ac:dyDescent="0.25">
      <c r="A121" s="44">
        <v>42757</v>
      </c>
      <c r="B121" s="67">
        <v>500</v>
      </c>
      <c r="C121" s="45" t="s">
        <v>168</v>
      </c>
      <c r="D121" s="45" t="s">
        <v>147</v>
      </c>
    </row>
    <row r="122" spans="1:4" x14ac:dyDescent="0.25">
      <c r="A122" s="44">
        <v>42757</v>
      </c>
      <c r="B122" s="67">
        <v>600</v>
      </c>
      <c r="C122" s="45" t="s">
        <v>59</v>
      </c>
      <c r="D122" s="45" t="s">
        <v>32</v>
      </c>
    </row>
    <row r="123" spans="1:4" x14ac:dyDescent="0.25">
      <c r="A123" s="44">
        <v>42757</v>
      </c>
      <c r="B123" s="67">
        <v>1000</v>
      </c>
      <c r="C123" s="45" t="s">
        <v>91</v>
      </c>
      <c r="D123" s="45" t="s">
        <v>147</v>
      </c>
    </row>
    <row r="124" spans="1:4" x14ac:dyDescent="0.25">
      <c r="A124" s="44">
        <v>42757</v>
      </c>
      <c r="B124" s="67">
        <v>2000</v>
      </c>
      <c r="C124" s="45" t="s">
        <v>169</v>
      </c>
      <c r="D124" s="45" t="s">
        <v>147</v>
      </c>
    </row>
    <row r="125" spans="1:4" x14ac:dyDescent="0.25">
      <c r="A125" s="44">
        <v>42758</v>
      </c>
      <c r="B125" s="67">
        <v>100</v>
      </c>
      <c r="C125" s="45" t="s">
        <v>170</v>
      </c>
      <c r="D125" s="45" t="s">
        <v>147</v>
      </c>
    </row>
    <row r="126" spans="1:4" x14ac:dyDescent="0.25">
      <c r="A126" s="44">
        <v>42758</v>
      </c>
      <c r="B126" s="67">
        <v>500</v>
      </c>
      <c r="C126" s="45" t="s">
        <v>75</v>
      </c>
      <c r="D126" s="45" t="s">
        <v>147</v>
      </c>
    </row>
    <row r="127" spans="1:4" x14ac:dyDescent="0.25">
      <c r="A127" s="44">
        <v>42758</v>
      </c>
      <c r="B127" s="67">
        <v>500</v>
      </c>
      <c r="C127" s="45" t="s">
        <v>75</v>
      </c>
      <c r="D127" s="45" t="s">
        <v>147</v>
      </c>
    </row>
    <row r="128" spans="1:4" x14ac:dyDescent="0.25">
      <c r="A128" s="44">
        <v>42758</v>
      </c>
      <c r="B128" s="67">
        <v>300</v>
      </c>
      <c r="C128" s="45" t="s">
        <v>171</v>
      </c>
      <c r="D128" s="45" t="s">
        <v>147</v>
      </c>
    </row>
    <row r="129" spans="1:4" x14ac:dyDescent="0.25">
      <c r="A129" s="44">
        <v>42758</v>
      </c>
      <c r="B129" s="67">
        <v>550</v>
      </c>
      <c r="C129" s="45" t="s">
        <v>172</v>
      </c>
      <c r="D129" s="45" t="s">
        <v>147</v>
      </c>
    </row>
    <row r="130" spans="1:4" x14ac:dyDescent="0.25">
      <c r="A130" s="44">
        <v>42758</v>
      </c>
      <c r="B130" s="67">
        <v>130</v>
      </c>
      <c r="C130" s="45" t="s">
        <v>173</v>
      </c>
      <c r="D130" s="45" t="s">
        <v>32</v>
      </c>
    </row>
    <row r="131" spans="1:4" x14ac:dyDescent="0.25">
      <c r="A131" s="44">
        <v>42758</v>
      </c>
      <c r="B131" s="67">
        <v>200</v>
      </c>
      <c r="C131" s="45" t="s">
        <v>174</v>
      </c>
      <c r="D131" s="45" t="s">
        <v>147</v>
      </c>
    </row>
    <row r="132" spans="1:4" x14ac:dyDescent="0.25">
      <c r="A132" s="44">
        <v>42758</v>
      </c>
      <c r="B132" s="67">
        <v>100</v>
      </c>
      <c r="C132" s="45" t="s">
        <v>38</v>
      </c>
      <c r="D132" s="45" t="s">
        <v>32</v>
      </c>
    </row>
    <row r="133" spans="1:4" x14ac:dyDescent="0.25">
      <c r="A133" s="44">
        <v>42758</v>
      </c>
      <c r="B133" s="67">
        <v>3000</v>
      </c>
      <c r="C133" s="45" t="s">
        <v>175</v>
      </c>
      <c r="D133" s="45" t="s">
        <v>147</v>
      </c>
    </row>
    <row r="134" spans="1:4" x14ac:dyDescent="0.25">
      <c r="A134" s="44">
        <v>42758</v>
      </c>
      <c r="B134" s="67">
        <v>300</v>
      </c>
      <c r="C134" s="45" t="s">
        <v>176</v>
      </c>
      <c r="D134" s="45" t="s">
        <v>147</v>
      </c>
    </row>
    <row r="135" spans="1:4" x14ac:dyDescent="0.25">
      <c r="A135" s="44">
        <v>42758</v>
      </c>
      <c r="B135" s="67">
        <v>500</v>
      </c>
      <c r="C135" s="45" t="s">
        <v>177</v>
      </c>
      <c r="D135" s="45" t="s">
        <v>147</v>
      </c>
    </row>
    <row r="136" spans="1:4" x14ac:dyDescent="0.25">
      <c r="A136" s="44">
        <v>42759</v>
      </c>
      <c r="B136" s="67">
        <v>500</v>
      </c>
      <c r="C136" s="45" t="s">
        <v>58</v>
      </c>
      <c r="D136" s="45" t="s">
        <v>32</v>
      </c>
    </row>
    <row r="137" spans="1:4" x14ac:dyDescent="0.25">
      <c r="A137" s="44">
        <v>42759</v>
      </c>
      <c r="B137" s="67">
        <v>1000</v>
      </c>
      <c r="C137" s="45" t="s">
        <v>178</v>
      </c>
      <c r="D137" s="45" t="s">
        <v>147</v>
      </c>
    </row>
    <row r="138" spans="1:4" x14ac:dyDescent="0.25">
      <c r="A138" s="44">
        <v>42759</v>
      </c>
      <c r="B138" s="67">
        <v>5000</v>
      </c>
      <c r="C138" s="45" t="s">
        <v>179</v>
      </c>
      <c r="D138" s="45" t="s">
        <v>180</v>
      </c>
    </row>
    <row r="139" spans="1:4" x14ac:dyDescent="0.25">
      <c r="A139" s="44">
        <v>42759</v>
      </c>
      <c r="B139" s="67">
        <v>400</v>
      </c>
      <c r="C139" s="45" t="s">
        <v>181</v>
      </c>
      <c r="D139" s="45" t="s">
        <v>32</v>
      </c>
    </row>
    <row r="140" spans="1:4" x14ac:dyDescent="0.25">
      <c r="A140" s="44">
        <v>42760</v>
      </c>
      <c r="B140" s="67">
        <v>1000</v>
      </c>
      <c r="C140" s="45" t="s">
        <v>182</v>
      </c>
      <c r="D140" s="45" t="s">
        <v>180</v>
      </c>
    </row>
    <row r="141" spans="1:4" x14ac:dyDescent="0.25">
      <c r="A141" s="44">
        <v>42760</v>
      </c>
      <c r="B141" s="67">
        <v>5000</v>
      </c>
      <c r="C141" s="45" t="s">
        <v>183</v>
      </c>
      <c r="D141" s="45" t="s">
        <v>180</v>
      </c>
    </row>
    <row r="142" spans="1:4" x14ac:dyDescent="0.25">
      <c r="A142" s="44">
        <v>42760</v>
      </c>
      <c r="B142" s="67">
        <v>500</v>
      </c>
      <c r="C142" s="45" t="s">
        <v>184</v>
      </c>
      <c r="D142" s="45" t="s">
        <v>32</v>
      </c>
    </row>
    <row r="143" spans="1:4" x14ac:dyDescent="0.25">
      <c r="A143" s="44">
        <v>42760</v>
      </c>
      <c r="B143" s="67">
        <v>500</v>
      </c>
      <c r="C143" s="45" t="s">
        <v>51</v>
      </c>
      <c r="D143" s="45" t="s">
        <v>32</v>
      </c>
    </row>
    <row r="144" spans="1:4" x14ac:dyDescent="0.25">
      <c r="A144" s="44">
        <v>42760</v>
      </c>
      <c r="B144" s="67">
        <v>1000</v>
      </c>
      <c r="C144" s="45" t="s">
        <v>185</v>
      </c>
      <c r="D144" s="45" t="s">
        <v>32</v>
      </c>
    </row>
    <row r="145" spans="1:4" x14ac:dyDescent="0.25">
      <c r="A145" s="44">
        <v>42761</v>
      </c>
      <c r="B145" s="67">
        <v>1000</v>
      </c>
      <c r="C145" s="45" t="s">
        <v>179</v>
      </c>
      <c r="D145" s="45" t="s">
        <v>180</v>
      </c>
    </row>
    <row r="146" spans="1:4" x14ac:dyDescent="0.25">
      <c r="A146" s="44">
        <v>42761</v>
      </c>
      <c r="B146" s="67">
        <v>5000</v>
      </c>
      <c r="C146" s="45" t="s">
        <v>39</v>
      </c>
      <c r="D146" s="45" t="s">
        <v>32</v>
      </c>
    </row>
    <row r="147" spans="1:4" x14ac:dyDescent="0.25">
      <c r="A147" s="44">
        <v>42761</v>
      </c>
      <c r="B147" s="67">
        <v>500</v>
      </c>
      <c r="C147" s="45" t="s">
        <v>52</v>
      </c>
      <c r="D147" s="45" t="s">
        <v>32</v>
      </c>
    </row>
    <row r="148" spans="1:4" x14ac:dyDescent="0.25">
      <c r="A148" s="44">
        <v>42761</v>
      </c>
      <c r="B148" s="67">
        <v>500</v>
      </c>
      <c r="C148" s="45" t="s">
        <v>75</v>
      </c>
      <c r="D148" s="45" t="s">
        <v>147</v>
      </c>
    </row>
    <row r="149" spans="1:4" x14ac:dyDescent="0.25">
      <c r="A149" s="44">
        <v>42761</v>
      </c>
      <c r="B149" s="67">
        <v>500</v>
      </c>
      <c r="C149" s="45" t="s">
        <v>40</v>
      </c>
      <c r="D149" s="45" t="s">
        <v>32</v>
      </c>
    </row>
    <row r="150" spans="1:4" x14ac:dyDescent="0.25">
      <c r="A150" s="44">
        <v>42761</v>
      </c>
      <c r="B150" s="67">
        <v>500</v>
      </c>
      <c r="C150" s="45" t="s">
        <v>73</v>
      </c>
      <c r="D150" s="45" t="s">
        <v>32</v>
      </c>
    </row>
    <row r="151" spans="1:4" x14ac:dyDescent="0.25">
      <c r="A151" s="44">
        <v>42762</v>
      </c>
      <c r="B151" s="67">
        <v>500</v>
      </c>
      <c r="C151" s="45" t="s">
        <v>186</v>
      </c>
      <c r="D151" s="45" t="s">
        <v>147</v>
      </c>
    </row>
    <row r="152" spans="1:4" x14ac:dyDescent="0.25">
      <c r="A152" s="44">
        <v>42762</v>
      </c>
      <c r="B152" s="67">
        <v>500</v>
      </c>
      <c r="C152" s="45" t="s">
        <v>187</v>
      </c>
      <c r="D152" s="45" t="s">
        <v>147</v>
      </c>
    </row>
    <row r="153" spans="1:4" x14ac:dyDescent="0.25">
      <c r="A153" s="44">
        <v>42762</v>
      </c>
      <c r="B153" s="67">
        <v>500</v>
      </c>
      <c r="C153" s="45" t="s">
        <v>187</v>
      </c>
      <c r="D153" s="45" t="s">
        <v>180</v>
      </c>
    </row>
    <row r="154" spans="1:4" x14ac:dyDescent="0.25">
      <c r="A154" s="44">
        <v>42762</v>
      </c>
      <c r="B154" s="67">
        <v>1500</v>
      </c>
      <c r="C154" s="45" t="s">
        <v>179</v>
      </c>
      <c r="D154" s="45" t="s">
        <v>180</v>
      </c>
    </row>
    <row r="155" spans="1:4" x14ac:dyDescent="0.25">
      <c r="A155" s="44">
        <v>42762</v>
      </c>
      <c r="B155" s="67">
        <v>1000</v>
      </c>
      <c r="C155" s="45" t="s">
        <v>188</v>
      </c>
      <c r="D155" s="45" t="s">
        <v>147</v>
      </c>
    </row>
    <row r="156" spans="1:4" x14ac:dyDescent="0.25">
      <c r="A156" s="44">
        <v>42762</v>
      </c>
      <c r="B156" s="67">
        <v>500</v>
      </c>
      <c r="C156" s="45" t="s">
        <v>189</v>
      </c>
      <c r="D156" s="45" t="s">
        <v>180</v>
      </c>
    </row>
    <row r="157" spans="1:4" x14ac:dyDescent="0.25">
      <c r="A157" s="44">
        <v>42762</v>
      </c>
      <c r="B157" s="67">
        <v>500</v>
      </c>
      <c r="C157" s="45" t="s">
        <v>189</v>
      </c>
      <c r="D157" s="45" t="s">
        <v>147</v>
      </c>
    </row>
    <row r="158" spans="1:4" x14ac:dyDescent="0.25">
      <c r="A158" s="44">
        <v>42762</v>
      </c>
      <c r="B158" s="67">
        <v>500</v>
      </c>
      <c r="C158" s="45" t="s">
        <v>98</v>
      </c>
      <c r="D158" s="45" t="s">
        <v>147</v>
      </c>
    </row>
    <row r="159" spans="1:4" x14ac:dyDescent="0.25">
      <c r="A159" s="44">
        <v>42762</v>
      </c>
      <c r="B159" s="67">
        <v>500</v>
      </c>
      <c r="C159" s="45" t="s">
        <v>136</v>
      </c>
      <c r="D159" s="45" t="s">
        <v>147</v>
      </c>
    </row>
    <row r="160" spans="1:4" x14ac:dyDescent="0.25">
      <c r="A160" s="44">
        <v>42762</v>
      </c>
      <c r="B160" s="67">
        <v>350</v>
      </c>
      <c r="C160" s="45" t="s">
        <v>60</v>
      </c>
      <c r="D160" s="45" t="s">
        <v>147</v>
      </c>
    </row>
    <row r="161" spans="1:4" x14ac:dyDescent="0.25">
      <c r="A161" s="44">
        <v>42762</v>
      </c>
      <c r="B161" s="67">
        <v>1000</v>
      </c>
      <c r="C161" s="45" t="s">
        <v>57</v>
      </c>
      <c r="D161" s="45" t="s">
        <v>147</v>
      </c>
    </row>
    <row r="162" spans="1:4" x14ac:dyDescent="0.25">
      <c r="A162" s="44">
        <v>42762</v>
      </c>
      <c r="B162" s="67">
        <v>1000</v>
      </c>
      <c r="C162" s="45" t="s">
        <v>57</v>
      </c>
      <c r="D162" s="45" t="s">
        <v>180</v>
      </c>
    </row>
    <row r="163" spans="1:4" x14ac:dyDescent="0.25">
      <c r="A163" s="44">
        <v>42762</v>
      </c>
      <c r="B163" s="67">
        <v>300</v>
      </c>
      <c r="C163" s="45" t="s">
        <v>190</v>
      </c>
      <c r="D163" s="45" t="s">
        <v>147</v>
      </c>
    </row>
    <row r="164" spans="1:4" x14ac:dyDescent="0.25">
      <c r="A164" s="44">
        <v>42762</v>
      </c>
      <c r="B164" s="67">
        <v>500</v>
      </c>
      <c r="C164" s="45" t="s">
        <v>191</v>
      </c>
      <c r="D164" s="45" t="s">
        <v>147</v>
      </c>
    </row>
    <row r="165" spans="1:4" x14ac:dyDescent="0.25">
      <c r="A165" s="44">
        <v>42762</v>
      </c>
      <c r="B165" s="67">
        <v>2000</v>
      </c>
      <c r="C165" s="45" t="s">
        <v>192</v>
      </c>
      <c r="D165" s="45" t="s">
        <v>32</v>
      </c>
    </row>
    <row r="166" spans="1:4" x14ac:dyDescent="0.25">
      <c r="A166" s="44">
        <v>42763</v>
      </c>
      <c r="B166" s="67">
        <v>500</v>
      </c>
      <c r="C166" s="45" t="s">
        <v>193</v>
      </c>
      <c r="D166" s="45" t="s">
        <v>180</v>
      </c>
    </row>
    <row r="167" spans="1:4" x14ac:dyDescent="0.25">
      <c r="A167" s="44">
        <v>42763</v>
      </c>
      <c r="B167" s="67">
        <v>500</v>
      </c>
      <c r="C167" s="45" t="s">
        <v>166</v>
      </c>
      <c r="D167" s="45" t="s">
        <v>180</v>
      </c>
    </row>
    <row r="168" spans="1:4" x14ac:dyDescent="0.25">
      <c r="A168" s="44">
        <v>42763</v>
      </c>
      <c r="B168" s="67">
        <v>800</v>
      </c>
      <c r="C168" s="45" t="s">
        <v>194</v>
      </c>
      <c r="D168" s="45" t="s">
        <v>147</v>
      </c>
    </row>
    <row r="169" spans="1:4" x14ac:dyDescent="0.25">
      <c r="A169" s="44">
        <v>42763</v>
      </c>
      <c r="B169" s="67">
        <v>1500</v>
      </c>
      <c r="C169" s="45" t="s">
        <v>194</v>
      </c>
      <c r="D169" s="45" t="s">
        <v>180</v>
      </c>
    </row>
    <row r="170" spans="1:4" x14ac:dyDescent="0.25">
      <c r="A170" s="44">
        <v>42763</v>
      </c>
      <c r="B170" s="67">
        <v>3000</v>
      </c>
      <c r="C170" s="45" t="s">
        <v>195</v>
      </c>
      <c r="D170" s="45" t="s">
        <v>32</v>
      </c>
    </row>
    <row r="171" spans="1:4" x14ac:dyDescent="0.25">
      <c r="A171" s="44">
        <v>42764</v>
      </c>
      <c r="B171" s="67">
        <v>9000</v>
      </c>
      <c r="C171" s="45" t="s">
        <v>179</v>
      </c>
      <c r="D171" s="45" t="s">
        <v>180</v>
      </c>
    </row>
    <row r="172" spans="1:4" x14ac:dyDescent="0.25">
      <c r="A172" s="44">
        <v>42764</v>
      </c>
      <c r="B172" s="67">
        <v>200</v>
      </c>
      <c r="C172" s="45" t="s">
        <v>48</v>
      </c>
      <c r="D172" s="45" t="s">
        <v>34</v>
      </c>
    </row>
    <row r="173" spans="1:4" x14ac:dyDescent="0.25">
      <c r="A173" s="44">
        <v>42765</v>
      </c>
      <c r="B173" s="67">
        <v>2200</v>
      </c>
      <c r="C173" s="45" t="s">
        <v>55</v>
      </c>
      <c r="D173" s="45" t="s">
        <v>32</v>
      </c>
    </row>
    <row r="174" spans="1:4" x14ac:dyDescent="0.25">
      <c r="A174" s="44">
        <v>42765</v>
      </c>
      <c r="B174" s="67">
        <v>100</v>
      </c>
      <c r="C174" s="45" t="s">
        <v>196</v>
      </c>
      <c r="D174" s="45" t="s">
        <v>32</v>
      </c>
    </row>
    <row r="175" spans="1:4" x14ac:dyDescent="0.25">
      <c r="A175" s="57" t="s">
        <v>2</v>
      </c>
      <c r="B175" s="58">
        <f>SUM(B10:B174)</f>
        <v>143405</v>
      </c>
      <c r="C175" s="59"/>
      <c r="D175" s="59"/>
    </row>
    <row r="176" spans="1:4" ht="45" x14ac:dyDescent="0.25">
      <c r="A176" s="50" t="s">
        <v>22</v>
      </c>
      <c r="B176" s="12">
        <f>B175-B175*3%</f>
        <v>139102.85</v>
      </c>
      <c r="C176" s="60"/>
      <c r="D176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58.42578125" customWidth="1"/>
  </cols>
  <sheetData>
    <row r="1" spans="1:5" ht="18.75" x14ac:dyDescent="0.3">
      <c r="B1" s="113" t="s">
        <v>20</v>
      </c>
      <c r="C1" s="113"/>
      <c r="D1" s="113"/>
      <c r="E1" s="113"/>
    </row>
    <row r="2" spans="1:5" ht="18.75" x14ac:dyDescent="0.3">
      <c r="B2" s="113" t="s">
        <v>21</v>
      </c>
      <c r="C2" s="113"/>
      <c r="D2" s="113"/>
      <c r="E2" s="113"/>
    </row>
    <row r="3" spans="1:5" ht="18" customHeight="1" x14ac:dyDescent="0.3">
      <c r="D3" s="48"/>
      <c r="E3" s="9"/>
    </row>
    <row r="4" spans="1:5" ht="18.75" x14ac:dyDescent="0.25">
      <c r="B4" s="111" t="s">
        <v>24</v>
      </c>
      <c r="C4" s="111"/>
      <c r="D4" s="111"/>
      <c r="E4" s="111"/>
    </row>
    <row r="5" spans="1:5" ht="18.75" x14ac:dyDescent="0.25">
      <c r="B5" s="111" t="s">
        <v>65</v>
      </c>
      <c r="C5" s="111"/>
      <c r="D5" s="111"/>
      <c r="E5" s="111"/>
    </row>
    <row r="6" spans="1:5" ht="18.75" x14ac:dyDescent="0.3">
      <c r="D6" s="112"/>
      <c r="E6" s="112"/>
    </row>
    <row r="8" spans="1:5" s="54" customFormat="1" ht="30" x14ac:dyDescent="0.25">
      <c r="A8" s="50" t="s">
        <v>16</v>
      </c>
      <c r="B8" s="51" t="s">
        <v>25</v>
      </c>
      <c r="C8" s="51" t="s">
        <v>28</v>
      </c>
      <c r="D8" s="52" t="s">
        <v>7</v>
      </c>
      <c r="E8" s="53" t="s">
        <v>1</v>
      </c>
    </row>
    <row r="9" spans="1:5" x14ac:dyDescent="0.25">
      <c r="A9" s="44">
        <v>42733</v>
      </c>
      <c r="B9" s="44">
        <v>42744</v>
      </c>
      <c r="C9" s="88" t="s">
        <v>330</v>
      </c>
      <c r="D9" s="46">
        <v>7500</v>
      </c>
      <c r="E9" s="66" t="s">
        <v>325</v>
      </c>
    </row>
    <row r="10" spans="1:5" x14ac:dyDescent="0.25">
      <c r="A10" s="44">
        <v>42734</v>
      </c>
      <c r="B10" s="44">
        <v>42744</v>
      </c>
      <c r="C10" s="88" t="s">
        <v>331</v>
      </c>
      <c r="D10" s="46">
        <v>2000</v>
      </c>
      <c r="E10" s="66" t="s">
        <v>326</v>
      </c>
    </row>
    <row r="11" spans="1:5" x14ac:dyDescent="0.25">
      <c r="A11" s="44">
        <v>42754</v>
      </c>
      <c r="B11" s="44">
        <v>42759</v>
      </c>
      <c r="C11" s="88" t="s">
        <v>332</v>
      </c>
      <c r="D11" s="46">
        <v>400</v>
      </c>
      <c r="E11" s="66" t="s">
        <v>327</v>
      </c>
    </row>
    <row r="12" spans="1:5" x14ac:dyDescent="0.25">
      <c r="A12" s="44">
        <v>42758</v>
      </c>
      <c r="B12" s="44">
        <v>42761</v>
      </c>
      <c r="C12" s="88" t="s">
        <v>333</v>
      </c>
      <c r="D12" s="46">
        <v>3000</v>
      </c>
      <c r="E12" s="66" t="s">
        <v>328</v>
      </c>
    </row>
    <row r="13" spans="1:5" x14ac:dyDescent="0.25">
      <c r="A13" s="44">
        <v>42758</v>
      </c>
      <c r="B13" s="44">
        <v>42761</v>
      </c>
      <c r="C13" s="88" t="s">
        <v>334</v>
      </c>
      <c r="D13" s="46">
        <v>1213.57</v>
      </c>
      <c r="E13" s="66" t="s">
        <v>329</v>
      </c>
    </row>
    <row r="14" spans="1:5" x14ac:dyDescent="0.25">
      <c r="A14" s="44">
        <v>42758</v>
      </c>
      <c r="B14" s="44">
        <v>42761</v>
      </c>
      <c r="C14" s="88" t="s">
        <v>336</v>
      </c>
      <c r="D14" s="46">
        <v>500</v>
      </c>
      <c r="E14" s="66" t="s">
        <v>335</v>
      </c>
    </row>
    <row r="15" spans="1:5" x14ac:dyDescent="0.25">
      <c r="A15" s="44">
        <v>42761</v>
      </c>
      <c r="B15" s="44">
        <v>42766</v>
      </c>
      <c r="C15" s="88" t="s">
        <v>337</v>
      </c>
      <c r="D15" s="46">
        <v>3092.12</v>
      </c>
      <c r="E15" s="66" t="s">
        <v>338</v>
      </c>
    </row>
    <row r="16" spans="1:5" ht="15" customHeight="1" x14ac:dyDescent="0.25">
      <c r="A16" s="114" t="s">
        <v>47</v>
      </c>
      <c r="B16" s="115"/>
      <c r="C16" s="115"/>
      <c r="D16" s="31">
        <f>SUM(D9:D15)-340-88</f>
        <v>17277.689999999999</v>
      </c>
      <c r="E16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E6"/>
    <mergeCell ref="B4:E4"/>
    <mergeCell ref="B1:E1"/>
    <mergeCell ref="B2:E2"/>
    <mergeCell ref="B5:E5"/>
    <mergeCell ref="A16:C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0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29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42734</v>
      </c>
      <c r="B9" s="3">
        <v>42744</v>
      </c>
      <c r="C9" s="64">
        <v>500</v>
      </c>
      <c r="D9" s="43" t="s">
        <v>385</v>
      </c>
    </row>
    <row r="10" spans="1:4" x14ac:dyDescent="0.25">
      <c r="A10" s="3">
        <v>42735</v>
      </c>
      <c r="B10" s="3">
        <v>42744</v>
      </c>
      <c r="C10" s="64">
        <v>500</v>
      </c>
      <c r="D10" s="43" t="s">
        <v>386</v>
      </c>
    </row>
    <row r="11" spans="1:4" x14ac:dyDescent="0.25">
      <c r="A11" s="3">
        <v>42746</v>
      </c>
      <c r="B11" s="3">
        <v>42747</v>
      </c>
      <c r="C11" s="64">
        <v>5000</v>
      </c>
      <c r="D11" s="43" t="s">
        <v>387</v>
      </c>
    </row>
    <row r="12" spans="1:4" x14ac:dyDescent="0.25">
      <c r="A12" s="3">
        <v>42754</v>
      </c>
      <c r="B12" s="3">
        <v>42755</v>
      </c>
      <c r="C12" s="64">
        <v>100</v>
      </c>
      <c r="D12" s="43" t="s">
        <v>389</v>
      </c>
    </row>
    <row r="13" spans="1:4" x14ac:dyDescent="0.25">
      <c r="A13" s="3">
        <v>42754</v>
      </c>
      <c r="B13" s="3">
        <v>42755</v>
      </c>
      <c r="C13" s="64">
        <v>100</v>
      </c>
      <c r="D13" s="43" t="s">
        <v>390</v>
      </c>
    </row>
    <row r="14" spans="1:4" x14ac:dyDescent="0.25">
      <c r="A14" s="3">
        <v>42755</v>
      </c>
      <c r="B14" s="3">
        <v>42758</v>
      </c>
      <c r="C14" s="64">
        <v>100</v>
      </c>
      <c r="D14" s="43" t="s">
        <v>391</v>
      </c>
    </row>
    <row r="15" spans="1:4" x14ac:dyDescent="0.25">
      <c r="A15" s="3">
        <v>42755</v>
      </c>
      <c r="B15" s="3">
        <v>42758</v>
      </c>
      <c r="C15" s="64">
        <v>68</v>
      </c>
      <c r="D15" s="43" t="s">
        <v>392</v>
      </c>
    </row>
    <row r="16" spans="1:4" x14ac:dyDescent="0.25">
      <c r="A16" s="3">
        <v>42757</v>
      </c>
      <c r="B16" s="3">
        <v>42758</v>
      </c>
      <c r="C16" s="64">
        <v>100</v>
      </c>
      <c r="D16" s="43" t="s">
        <v>393</v>
      </c>
    </row>
    <row r="17" spans="1:4" x14ac:dyDescent="0.25">
      <c r="A17" s="3">
        <v>42757</v>
      </c>
      <c r="B17" s="3">
        <v>42758</v>
      </c>
      <c r="C17" s="64">
        <v>250</v>
      </c>
      <c r="D17" s="92" t="s">
        <v>394</v>
      </c>
    </row>
    <row r="18" spans="1:4" x14ac:dyDescent="0.25">
      <c r="A18" s="3">
        <v>42758</v>
      </c>
      <c r="B18" s="3">
        <v>42759</v>
      </c>
      <c r="C18" s="64">
        <v>250</v>
      </c>
      <c r="D18" s="92" t="s">
        <v>395</v>
      </c>
    </row>
    <row r="19" spans="1:4" x14ac:dyDescent="0.25">
      <c r="A19" s="116" t="s">
        <v>2</v>
      </c>
      <c r="B19" s="117"/>
      <c r="C19" s="64">
        <f>SUM(C9:C18)</f>
        <v>6968</v>
      </c>
      <c r="D19" s="43"/>
    </row>
    <row r="20" spans="1:4" ht="30" customHeight="1" x14ac:dyDescent="0.25">
      <c r="A20" s="114" t="s">
        <v>388</v>
      </c>
      <c r="B20" s="115"/>
      <c r="C20" s="12">
        <f>C19-C19*2.8%</f>
        <v>6772.8959999999997</v>
      </c>
      <c r="D20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20:B20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41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53</v>
      </c>
    </row>
    <row r="9" spans="1:4" x14ac:dyDescent="0.25">
      <c r="A9" s="3">
        <v>42731</v>
      </c>
      <c r="B9" s="3"/>
      <c r="C9" s="64">
        <v>50</v>
      </c>
      <c r="D9" s="75">
        <v>2617</v>
      </c>
    </row>
    <row r="10" spans="1:4" x14ac:dyDescent="0.25">
      <c r="A10" s="3">
        <v>42735</v>
      </c>
      <c r="B10" s="3"/>
      <c r="C10" s="64">
        <v>100</v>
      </c>
      <c r="D10" s="75">
        <v>2628</v>
      </c>
    </row>
    <row r="11" spans="1:4" x14ac:dyDescent="0.25">
      <c r="A11" s="116" t="s">
        <v>2</v>
      </c>
      <c r="B11" s="117"/>
      <c r="C11" s="64">
        <f>SUM(C9:C10)</f>
        <v>150</v>
      </c>
      <c r="D11" s="43"/>
    </row>
    <row r="12" spans="1:4" ht="30" customHeight="1" x14ac:dyDescent="0.25">
      <c r="A12" s="114" t="s">
        <v>43</v>
      </c>
      <c r="B12" s="115"/>
      <c r="C12" s="12">
        <f>C11-C11*5%</f>
        <v>142.5</v>
      </c>
      <c r="D12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2:B12"/>
    <mergeCell ref="B1:D1"/>
    <mergeCell ref="B2:D2"/>
    <mergeCell ref="B4:D4"/>
    <mergeCell ref="B5:D5"/>
    <mergeCell ref="C6:D6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8"/>
  <sheetViews>
    <sheetView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13" t="s">
        <v>20</v>
      </c>
      <c r="C1" s="113"/>
      <c r="D1" s="113"/>
    </row>
    <row r="2" spans="1:4" ht="18.75" x14ac:dyDescent="0.3">
      <c r="B2" s="113" t="s">
        <v>21</v>
      </c>
      <c r="C2" s="113"/>
      <c r="D2" s="113"/>
    </row>
    <row r="3" spans="1:4" ht="18" customHeight="1" x14ac:dyDescent="0.3">
      <c r="C3" s="48"/>
      <c r="D3" s="9"/>
    </row>
    <row r="4" spans="1:4" ht="18.75" x14ac:dyDescent="0.25">
      <c r="B4" s="111" t="s">
        <v>339</v>
      </c>
      <c r="C4" s="111"/>
      <c r="D4" s="111"/>
    </row>
    <row r="5" spans="1:4" ht="18.75" x14ac:dyDescent="0.25">
      <c r="B5" s="111" t="s">
        <v>65</v>
      </c>
      <c r="C5" s="111"/>
      <c r="D5" s="111"/>
    </row>
    <row r="6" spans="1:4" ht="18.75" x14ac:dyDescent="0.3">
      <c r="C6" s="112"/>
      <c r="D6" s="112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53</v>
      </c>
    </row>
    <row r="9" spans="1:4" x14ac:dyDescent="0.25">
      <c r="A9" s="89">
        <v>42749</v>
      </c>
      <c r="B9" s="3">
        <v>42762</v>
      </c>
      <c r="C9" s="90">
        <v>1000</v>
      </c>
      <c r="D9" s="91" t="s">
        <v>341</v>
      </c>
    </row>
    <row r="10" spans="1:4" x14ac:dyDescent="0.25">
      <c r="A10" s="89">
        <v>42750.705567129997</v>
      </c>
      <c r="B10" s="3">
        <v>42762</v>
      </c>
      <c r="C10" s="90">
        <v>500</v>
      </c>
      <c r="D10" s="91" t="s">
        <v>342</v>
      </c>
    </row>
    <row r="11" spans="1:4" x14ac:dyDescent="0.25">
      <c r="A11" s="89">
        <v>42750.976145833003</v>
      </c>
      <c r="B11" s="3">
        <v>42762</v>
      </c>
      <c r="C11" s="90">
        <v>200</v>
      </c>
      <c r="D11" s="91" t="s">
        <v>343</v>
      </c>
    </row>
    <row r="12" spans="1:4" x14ac:dyDescent="0.25">
      <c r="A12" s="89">
        <v>42753.682476852002</v>
      </c>
      <c r="B12" s="3">
        <v>42762</v>
      </c>
      <c r="C12" s="90">
        <v>300</v>
      </c>
      <c r="D12" s="91" t="s">
        <v>344</v>
      </c>
    </row>
    <row r="13" spans="1:4" x14ac:dyDescent="0.25">
      <c r="A13" s="89">
        <v>42754.287199074002</v>
      </c>
      <c r="B13" s="3">
        <v>42762</v>
      </c>
      <c r="C13" s="90">
        <v>150</v>
      </c>
      <c r="D13" s="91" t="s">
        <v>345</v>
      </c>
    </row>
    <row r="14" spans="1:4" x14ac:dyDescent="0.25">
      <c r="A14" s="89">
        <v>42754.560081019001</v>
      </c>
      <c r="B14" s="3">
        <v>42762</v>
      </c>
      <c r="C14" s="90">
        <v>150</v>
      </c>
      <c r="D14" s="91" t="s">
        <v>346</v>
      </c>
    </row>
    <row r="15" spans="1:4" x14ac:dyDescent="0.25">
      <c r="A15" s="89">
        <v>42754.566597222001</v>
      </c>
      <c r="B15" s="3">
        <v>42762</v>
      </c>
      <c r="C15" s="90">
        <v>200</v>
      </c>
      <c r="D15" s="91" t="s">
        <v>347</v>
      </c>
    </row>
    <row r="16" spans="1:4" x14ac:dyDescent="0.25">
      <c r="A16" s="89">
        <v>42754.584641203997</v>
      </c>
      <c r="B16" s="3">
        <v>42762</v>
      </c>
      <c r="C16" s="90">
        <v>140</v>
      </c>
      <c r="D16" s="91" t="s">
        <v>348</v>
      </c>
    </row>
    <row r="17" spans="1:4" x14ac:dyDescent="0.25">
      <c r="A17" s="89">
        <v>42754.639328703997</v>
      </c>
      <c r="B17" s="3">
        <v>42762</v>
      </c>
      <c r="C17" s="90">
        <v>100</v>
      </c>
      <c r="D17" s="91" t="s">
        <v>349</v>
      </c>
    </row>
    <row r="18" spans="1:4" x14ac:dyDescent="0.25">
      <c r="A18" s="89">
        <v>42754.642847222</v>
      </c>
      <c r="B18" s="3">
        <v>42762</v>
      </c>
      <c r="C18" s="90">
        <v>200</v>
      </c>
      <c r="D18" s="91" t="s">
        <v>350</v>
      </c>
    </row>
    <row r="19" spans="1:4" x14ac:dyDescent="0.25">
      <c r="A19" s="89">
        <v>42754.649189814998</v>
      </c>
      <c r="B19" s="3">
        <v>42762</v>
      </c>
      <c r="C19" s="90">
        <v>300</v>
      </c>
      <c r="D19" s="91" t="s">
        <v>351</v>
      </c>
    </row>
    <row r="20" spans="1:4" x14ac:dyDescent="0.25">
      <c r="A20" s="89">
        <v>42754.650868056</v>
      </c>
      <c r="B20" s="3">
        <v>42762</v>
      </c>
      <c r="C20" s="90">
        <v>150</v>
      </c>
      <c r="D20" s="91" t="s">
        <v>352</v>
      </c>
    </row>
    <row r="21" spans="1:4" x14ac:dyDescent="0.25">
      <c r="A21" s="89">
        <v>42754.665451389003</v>
      </c>
      <c r="B21" s="3">
        <v>42762</v>
      </c>
      <c r="C21" s="90">
        <v>100</v>
      </c>
      <c r="D21" s="91" t="s">
        <v>353</v>
      </c>
    </row>
    <row r="22" spans="1:4" x14ac:dyDescent="0.25">
      <c r="A22" s="89">
        <v>42754.691018518999</v>
      </c>
      <c r="B22" s="3">
        <v>42762</v>
      </c>
      <c r="C22" s="90">
        <v>100</v>
      </c>
      <c r="D22" s="91" t="s">
        <v>354</v>
      </c>
    </row>
    <row r="23" spans="1:4" x14ac:dyDescent="0.25">
      <c r="A23" s="89">
        <v>42754.803321758998</v>
      </c>
      <c r="B23" s="3">
        <v>42762</v>
      </c>
      <c r="C23" s="90">
        <v>43</v>
      </c>
      <c r="D23" s="91" t="s">
        <v>355</v>
      </c>
    </row>
    <row r="24" spans="1:4" x14ac:dyDescent="0.25">
      <c r="A24" s="89">
        <v>42754.803449074003</v>
      </c>
      <c r="B24" s="3">
        <v>42762</v>
      </c>
      <c r="C24" s="90">
        <v>100</v>
      </c>
      <c r="D24" s="91" t="s">
        <v>356</v>
      </c>
    </row>
    <row r="25" spans="1:4" x14ac:dyDescent="0.25">
      <c r="A25" s="89">
        <v>42754.809224536999</v>
      </c>
      <c r="B25" s="3">
        <v>42762</v>
      </c>
      <c r="C25" s="90">
        <v>100</v>
      </c>
      <c r="D25" s="91" t="s">
        <v>357</v>
      </c>
    </row>
    <row r="26" spans="1:4" x14ac:dyDescent="0.25">
      <c r="A26" s="89">
        <v>42754.810856481003</v>
      </c>
      <c r="B26" s="3">
        <v>42762</v>
      </c>
      <c r="C26" s="90">
        <v>100</v>
      </c>
      <c r="D26" s="91" t="s">
        <v>357</v>
      </c>
    </row>
    <row r="27" spans="1:4" x14ac:dyDescent="0.25">
      <c r="A27" s="89">
        <v>42754.813888889003</v>
      </c>
      <c r="B27" s="3">
        <v>42762</v>
      </c>
      <c r="C27" s="90">
        <v>300</v>
      </c>
      <c r="D27" s="91" t="s">
        <v>358</v>
      </c>
    </row>
    <row r="28" spans="1:4" x14ac:dyDescent="0.25">
      <c r="A28" s="89">
        <v>42754.816932870002</v>
      </c>
      <c r="B28" s="3">
        <v>42762</v>
      </c>
      <c r="C28" s="90">
        <v>300</v>
      </c>
      <c r="D28" s="91" t="s">
        <v>359</v>
      </c>
    </row>
    <row r="29" spans="1:4" x14ac:dyDescent="0.25">
      <c r="A29" s="89">
        <v>42754.834513889</v>
      </c>
      <c r="B29" s="3">
        <v>42762</v>
      </c>
      <c r="C29" s="90">
        <v>300</v>
      </c>
      <c r="D29" s="91" t="s">
        <v>360</v>
      </c>
    </row>
    <row r="30" spans="1:4" x14ac:dyDescent="0.25">
      <c r="A30" s="89">
        <v>42754.837847221999</v>
      </c>
      <c r="B30" s="3">
        <v>42762</v>
      </c>
      <c r="C30" s="90">
        <v>50</v>
      </c>
      <c r="D30" s="91" t="s">
        <v>361</v>
      </c>
    </row>
    <row r="31" spans="1:4" x14ac:dyDescent="0.25">
      <c r="A31" s="89">
        <v>42754.838796295997</v>
      </c>
      <c r="B31" s="3">
        <v>42762</v>
      </c>
      <c r="C31" s="90">
        <v>200</v>
      </c>
      <c r="D31" s="91" t="s">
        <v>362</v>
      </c>
    </row>
    <row r="32" spans="1:4" x14ac:dyDescent="0.25">
      <c r="A32" s="89">
        <v>42754.846134259002</v>
      </c>
      <c r="B32" s="3">
        <v>42762</v>
      </c>
      <c r="C32" s="90">
        <v>100</v>
      </c>
      <c r="D32" s="91" t="s">
        <v>363</v>
      </c>
    </row>
    <row r="33" spans="1:4" x14ac:dyDescent="0.25">
      <c r="A33" s="89">
        <v>42754.913020833003</v>
      </c>
      <c r="B33" s="3">
        <v>42762</v>
      </c>
      <c r="C33" s="90">
        <v>200</v>
      </c>
      <c r="D33" s="91" t="s">
        <v>364</v>
      </c>
    </row>
    <row r="34" spans="1:4" x14ac:dyDescent="0.25">
      <c r="A34" s="89">
        <v>42754.927199074002</v>
      </c>
      <c r="B34" s="3">
        <v>42762</v>
      </c>
      <c r="C34" s="90">
        <v>30</v>
      </c>
      <c r="D34" s="91" t="s">
        <v>365</v>
      </c>
    </row>
    <row r="35" spans="1:4" x14ac:dyDescent="0.25">
      <c r="A35" s="89">
        <v>42754.959930555997</v>
      </c>
      <c r="B35" s="3">
        <v>42762</v>
      </c>
      <c r="C35" s="90">
        <v>500</v>
      </c>
      <c r="D35" s="91" t="s">
        <v>366</v>
      </c>
    </row>
    <row r="36" spans="1:4" x14ac:dyDescent="0.25">
      <c r="A36" s="89">
        <v>42754.990856481003</v>
      </c>
      <c r="B36" s="3">
        <v>42762</v>
      </c>
      <c r="C36" s="90">
        <v>30</v>
      </c>
      <c r="D36" s="91" t="s">
        <v>367</v>
      </c>
    </row>
    <row r="37" spans="1:4" x14ac:dyDescent="0.25">
      <c r="A37" s="89">
        <v>42756.782222221998</v>
      </c>
      <c r="B37" s="3">
        <v>42762</v>
      </c>
      <c r="C37" s="90">
        <v>100</v>
      </c>
      <c r="D37" s="91" t="s">
        <v>368</v>
      </c>
    </row>
    <row r="38" spans="1:4" x14ac:dyDescent="0.25">
      <c r="A38" s="89">
        <v>42757.094456018996</v>
      </c>
      <c r="B38" s="3">
        <v>42762</v>
      </c>
      <c r="C38" s="90">
        <v>1000</v>
      </c>
      <c r="D38" s="91" t="s">
        <v>369</v>
      </c>
    </row>
    <row r="39" spans="1:4" x14ac:dyDescent="0.25">
      <c r="A39" s="89">
        <v>42757.126898148003</v>
      </c>
      <c r="B39" s="3">
        <v>42762</v>
      </c>
      <c r="C39" s="90">
        <v>300</v>
      </c>
      <c r="D39" s="91" t="s">
        <v>370</v>
      </c>
    </row>
    <row r="40" spans="1:4" x14ac:dyDescent="0.25">
      <c r="A40" s="89">
        <v>42757.718425926003</v>
      </c>
      <c r="B40" s="3">
        <v>42762</v>
      </c>
      <c r="C40" s="90">
        <v>50</v>
      </c>
      <c r="D40" s="91" t="s">
        <v>363</v>
      </c>
    </row>
    <row r="41" spans="1:4" x14ac:dyDescent="0.25">
      <c r="A41" s="89">
        <v>42757.718726851999</v>
      </c>
      <c r="B41" s="3">
        <v>42762</v>
      </c>
      <c r="C41" s="90">
        <v>100</v>
      </c>
      <c r="D41" s="91" t="s">
        <v>371</v>
      </c>
    </row>
    <row r="42" spans="1:4" x14ac:dyDescent="0.25">
      <c r="A42" s="89">
        <v>42757.724826389</v>
      </c>
      <c r="B42" s="3">
        <v>42762</v>
      </c>
      <c r="C42" s="90">
        <v>100</v>
      </c>
      <c r="D42" s="91" t="s">
        <v>372</v>
      </c>
    </row>
    <row r="43" spans="1:4" x14ac:dyDescent="0.25">
      <c r="A43" s="89">
        <v>42757.792777777999</v>
      </c>
      <c r="B43" s="3">
        <v>42762</v>
      </c>
      <c r="C43" s="90">
        <v>300</v>
      </c>
      <c r="D43" s="91" t="s">
        <v>373</v>
      </c>
    </row>
    <row r="44" spans="1:4" x14ac:dyDescent="0.25">
      <c r="A44" s="89">
        <v>42757.811157406999</v>
      </c>
      <c r="B44" s="3">
        <v>42762</v>
      </c>
      <c r="C44" s="90">
        <v>300</v>
      </c>
      <c r="D44" s="91" t="s">
        <v>374</v>
      </c>
    </row>
    <row r="45" spans="1:4" x14ac:dyDescent="0.25">
      <c r="A45" s="89">
        <v>42757.920868055997</v>
      </c>
      <c r="B45" s="3">
        <v>42762</v>
      </c>
      <c r="C45" s="90">
        <v>300</v>
      </c>
      <c r="D45" s="91" t="s">
        <v>375</v>
      </c>
    </row>
    <row r="46" spans="1:4" x14ac:dyDescent="0.25">
      <c r="A46" s="89">
        <v>42757.943368056003</v>
      </c>
      <c r="B46" s="3">
        <v>42762</v>
      </c>
      <c r="C46" s="90">
        <v>500</v>
      </c>
      <c r="D46" s="91" t="s">
        <v>376</v>
      </c>
    </row>
    <row r="47" spans="1:4" x14ac:dyDescent="0.25">
      <c r="A47" s="89">
        <v>42757.969861111</v>
      </c>
      <c r="B47" s="3">
        <v>42762</v>
      </c>
      <c r="C47" s="90">
        <v>100</v>
      </c>
      <c r="D47" s="91" t="s">
        <v>347</v>
      </c>
    </row>
    <row r="48" spans="1:4" x14ac:dyDescent="0.25">
      <c r="A48" s="89">
        <v>42758.013090278</v>
      </c>
      <c r="B48" s="3">
        <v>42762</v>
      </c>
      <c r="C48" s="90">
        <v>300</v>
      </c>
      <c r="D48" s="91" t="s">
        <v>377</v>
      </c>
    </row>
    <row r="49" spans="1:4" x14ac:dyDescent="0.25">
      <c r="A49" s="89">
        <v>42758.030752314997</v>
      </c>
      <c r="B49" s="3">
        <v>42762</v>
      </c>
      <c r="C49" s="90">
        <v>200</v>
      </c>
      <c r="D49" s="91" t="s">
        <v>378</v>
      </c>
    </row>
    <row r="50" spans="1:4" x14ac:dyDescent="0.25">
      <c r="A50" s="89">
        <v>42758.095416666998</v>
      </c>
      <c r="B50" s="3">
        <v>42762</v>
      </c>
      <c r="C50" s="90">
        <v>150</v>
      </c>
      <c r="D50" s="91" t="s">
        <v>379</v>
      </c>
    </row>
    <row r="51" spans="1:4" x14ac:dyDescent="0.25">
      <c r="A51" s="89">
        <v>42758.299745370001</v>
      </c>
      <c r="B51" s="3">
        <v>42762</v>
      </c>
      <c r="C51" s="90">
        <v>300</v>
      </c>
      <c r="D51" s="91" t="s">
        <v>380</v>
      </c>
    </row>
    <row r="52" spans="1:4" x14ac:dyDescent="0.25">
      <c r="A52" s="89">
        <v>42758.691504629998</v>
      </c>
      <c r="B52" s="3">
        <v>42762</v>
      </c>
      <c r="C52" s="90">
        <v>300</v>
      </c>
      <c r="D52" s="91" t="s">
        <v>360</v>
      </c>
    </row>
    <row r="53" spans="1:4" x14ac:dyDescent="0.25">
      <c r="A53" s="89">
        <v>42758.965208333</v>
      </c>
      <c r="B53" s="3">
        <v>42762</v>
      </c>
      <c r="C53" s="90">
        <v>300</v>
      </c>
      <c r="D53" s="91" t="s">
        <v>381</v>
      </c>
    </row>
    <row r="54" spans="1:4" x14ac:dyDescent="0.25">
      <c r="A54" s="89">
        <v>42759.081296295997</v>
      </c>
      <c r="B54" s="3">
        <v>42762</v>
      </c>
      <c r="C54" s="90">
        <v>1000</v>
      </c>
      <c r="D54" s="91" t="s">
        <v>382</v>
      </c>
    </row>
    <row r="55" spans="1:4" x14ac:dyDescent="0.25">
      <c r="A55" s="89">
        <v>42759.692384258997</v>
      </c>
      <c r="B55" s="3">
        <v>42762</v>
      </c>
      <c r="C55" s="90">
        <v>200</v>
      </c>
      <c r="D55" s="91" t="s">
        <v>383</v>
      </c>
    </row>
    <row r="56" spans="1:4" x14ac:dyDescent="0.25">
      <c r="A56" s="89">
        <v>42759.701585647999</v>
      </c>
      <c r="B56" s="3">
        <v>42762</v>
      </c>
      <c r="C56" s="90">
        <v>100</v>
      </c>
      <c r="D56" s="91" t="s">
        <v>384</v>
      </c>
    </row>
    <row r="57" spans="1:4" x14ac:dyDescent="0.25">
      <c r="A57" s="116" t="s">
        <v>2</v>
      </c>
      <c r="B57" s="117"/>
      <c r="C57" s="64">
        <f>SUM(C9:C56)</f>
        <v>11943</v>
      </c>
      <c r="D57" s="43"/>
    </row>
    <row r="58" spans="1:4" ht="30" customHeight="1" x14ac:dyDescent="0.25">
      <c r="A58" s="114" t="s">
        <v>47</v>
      </c>
      <c r="B58" s="115"/>
      <c r="C58" s="12">
        <v>10955.79</v>
      </c>
      <c r="D58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58:B58"/>
    <mergeCell ref="B1:D1"/>
    <mergeCell ref="B2:D2"/>
    <mergeCell ref="B4:D4"/>
    <mergeCell ref="B5:D5"/>
    <mergeCell ref="C6:D6"/>
    <mergeCell ref="A57:B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"/>
  <sheetViews>
    <sheetView showGridLines="0" workbookViewId="0">
      <selection activeCell="A8" sqref="A8"/>
    </sheetView>
  </sheetViews>
  <sheetFormatPr defaultRowHeight="15" x14ac:dyDescent="0.25"/>
  <cols>
    <col min="1" max="1" width="22.5703125" customWidth="1"/>
    <col min="2" max="2" width="27" customWidth="1"/>
    <col min="3" max="3" width="73.5703125" customWidth="1"/>
  </cols>
  <sheetData>
    <row r="1" spans="1:3" ht="18.75" x14ac:dyDescent="0.3">
      <c r="B1" s="113" t="s">
        <v>20</v>
      </c>
      <c r="C1" s="113"/>
    </row>
    <row r="2" spans="1:3" ht="18.75" x14ac:dyDescent="0.3">
      <c r="B2" s="113" t="s">
        <v>21</v>
      </c>
      <c r="C2" s="113"/>
    </row>
    <row r="3" spans="1:3" ht="18" customHeight="1" x14ac:dyDescent="0.3">
      <c r="B3" s="9"/>
      <c r="C3" s="9"/>
    </row>
    <row r="4" spans="1:3" ht="18.75" x14ac:dyDescent="0.25">
      <c r="B4" s="111" t="s">
        <v>11</v>
      </c>
      <c r="C4" s="111"/>
    </row>
    <row r="5" spans="1:3" ht="18.75" x14ac:dyDescent="0.25">
      <c r="B5" s="111" t="s">
        <v>19</v>
      </c>
      <c r="C5" s="111"/>
    </row>
    <row r="6" spans="1:3" ht="18.75" x14ac:dyDescent="0.3">
      <c r="B6" s="112" t="s">
        <v>70</v>
      </c>
      <c r="C6" s="112"/>
    </row>
    <row r="9" spans="1:3" x14ac:dyDescent="0.25">
      <c r="A9" s="11" t="s">
        <v>0</v>
      </c>
      <c r="B9" s="29" t="s">
        <v>7</v>
      </c>
      <c r="C9" s="30" t="s">
        <v>1</v>
      </c>
    </row>
    <row r="10" spans="1:3" x14ac:dyDescent="0.25">
      <c r="A10" s="3">
        <v>42736</v>
      </c>
      <c r="B10" s="4">
        <v>200</v>
      </c>
      <c r="C10" s="65" t="s">
        <v>217</v>
      </c>
    </row>
    <row r="11" spans="1:3" x14ac:dyDescent="0.25">
      <c r="A11" s="3">
        <v>42752</v>
      </c>
      <c r="B11" s="4">
        <v>10</v>
      </c>
      <c r="C11" s="65" t="s">
        <v>218</v>
      </c>
    </row>
    <row r="12" spans="1:3" x14ac:dyDescent="0.25">
      <c r="A12" s="11" t="s">
        <v>2</v>
      </c>
      <c r="B12" s="31">
        <f>SUM(B10:B11)</f>
        <v>210</v>
      </c>
      <c r="C12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11"/>
  <sheetViews>
    <sheetView showGridLines="0" workbookViewId="0">
      <selection activeCell="A8" sqref="A8"/>
    </sheetView>
  </sheetViews>
  <sheetFormatPr defaultRowHeight="15" x14ac:dyDescent="0.25"/>
  <cols>
    <col min="1" max="1" width="22.5703125" customWidth="1"/>
    <col min="2" max="2" width="22.140625" customWidth="1"/>
    <col min="3" max="3" width="49" customWidth="1"/>
    <col min="4" max="4" width="59" customWidth="1"/>
  </cols>
  <sheetData>
    <row r="1" spans="1:4" ht="18.75" x14ac:dyDescent="0.3">
      <c r="B1" s="113" t="s">
        <v>20</v>
      </c>
      <c r="C1" s="113"/>
    </row>
    <row r="2" spans="1:4" ht="18.75" x14ac:dyDescent="0.3">
      <c r="B2" s="113" t="s">
        <v>21</v>
      </c>
      <c r="C2" s="113"/>
    </row>
    <row r="3" spans="1:4" ht="18" customHeight="1" x14ac:dyDescent="0.3">
      <c r="B3" s="9"/>
      <c r="C3" s="9"/>
    </row>
    <row r="4" spans="1:4" ht="18.75" x14ac:dyDescent="0.25">
      <c r="B4" s="111" t="s">
        <v>11</v>
      </c>
      <c r="C4" s="111"/>
    </row>
    <row r="5" spans="1:4" ht="18.75" x14ac:dyDescent="0.25">
      <c r="B5" s="111" t="s">
        <v>23</v>
      </c>
      <c r="C5" s="111"/>
    </row>
    <row r="6" spans="1:4" ht="18.75" x14ac:dyDescent="0.3">
      <c r="B6" s="112" t="s">
        <v>70</v>
      </c>
      <c r="C6" s="112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267</v>
      </c>
    </row>
    <row r="10" spans="1:4" x14ac:dyDescent="0.25">
      <c r="A10" s="118" t="s">
        <v>268</v>
      </c>
      <c r="B10" s="119"/>
      <c r="C10" s="119"/>
      <c r="D10" s="120"/>
    </row>
    <row r="11" spans="1:4" x14ac:dyDescent="0.25">
      <c r="A11" s="82">
        <v>42738</v>
      </c>
      <c r="B11" s="85">
        <v>50</v>
      </c>
      <c r="C11" s="61" t="s">
        <v>235</v>
      </c>
      <c r="D11" s="43" t="s">
        <v>230</v>
      </c>
    </row>
    <row r="12" spans="1:4" ht="15" customHeight="1" x14ac:dyDescent="0.25">
      <c r="A12" s="3">
        <v>42738</v>
      </c>
      <c r="B12" s="86">
        <v>90</v>
      </c>
      <c r="C12" s="61" t="s">
        <v>236</v>
      </c>
      <c r="D12" s="43" t="s">
        <v>230</v>
      </c>
    </row>
    <row r="13" spans="1:4" x14ac:dyDescent="0.25">
      <c r="A13" s="3">
        <v>42738</v>
      </c>
      <c r="B13" s="86">
        <v>100</v>
      </c>
      <c r="C13" s="61" t="s">
        <v>237</v>
      </c>
      <c r="D13" s="43" t="s">
        <v>230</v>
      </c>
    </row>
    <row r="14" spans="1:4" x14ac:dyDescent="0.25">
      <c r="A14" s="3">
        <v>42738</v>
      </c>
      <c r="B14" s="86">
        <v>150</v>
      </c>
      <c r="C14" s="61" t="s">
        <v>238</v>
      </c>
      <c r="D14" s="43" t="s">
        <v>230</v>
      </c>
    </row>
    <row r="15" spans="1:4" ht="15" customHeight="1" x14ac:dyDescent="0.25">
      <c r="A15" s="3">
        <v>42738</v>
      </c>
      <c r="B15" s="86">
        <v>150</v>
      </c>
      <c r="C15" s="61" t="s">
        <v>239</v>
      </c>
      <c r="D15" s="43" t="s">
        <v>230</v>
      </c>
    </row>
    <row r="16" spans="1:4" x14ac:dyDescent="0.25">
      <c r="A16" s="3">
        <v>42738</v>
      </c>
      <c r="B16" s="86">
        <v>300</v>
      </c>
      <c r="C16" s="61" t="s">
        <v>240</v>
      </c>
      <c r="D16" s="43" t="s">
        <v>230</v>
      </c>
    </row>
    <row r="17" spans="1:4" ht="15" customHeight="1" x14ac:dyDescent="0.25">
      <c r="A17" s="3">
        <v>42738</v>
      </c>
      <c r="B17" s="86">
        <v>500</v>
      </c>
      <c r="C17" s="61" t="s">
        <v>241</v>
      </c>
      <c r="D17" s="43" t="s">
        <v>230</v>
      </c>
    </row>
    <row r="18" spans="1:4" x14ac:dyDescent="0.25">
      <c r="A18" s="3">
        <v>42738</v>
      </c>
      <c r="B18" s="87">
        <v>1000</v>
      </c>
      <c r="C18" s="61" t="s">
        <v>242</v>
      </c>
      <c r="D18" s="43" t="s">
        <v>230</v>
      </c>
    </row>
    <row r="19" spans="1:4" ht="15" customHeight="1" x14ac:dyDescent="0.25">
      <c r="A19" s="3">
        <v>42738</v>
      </c>
      <c r="B19" s="86">
        <v>5000</v>
      </c>
      <c r="C19" s="61" t="s">
        <v>243</v>
      </c>
      <c r="D19" s="43" t="s">
        <v>230</v>
      </c>
    </row>
    <row r="20" spans="1:4" x14ac:dyDescent="0.25">
      <c r="A20" s="3">
        <v>42741</v>
      </c>
      <c r="B20" s="86">
        <v>100</v>
      </c>
      <c r="C20" s="61" t="s">
        <v>244</v>
      </c>
      <c r="D20" s="43" t="s">
        <v>230</v>
      </c>
    </row>
    <row r="21" spans="1:4" x14ac:dyDescent="0.25">
      <c r="A21" s="3">
        <v>42741</v>
      </c>
      <c r="B21" s="86">
        <v>300</v>
      </c>
      <c r="C21" s="61" t="s">
        <v>245</v>
      </c>
      <c r="D21" s="43" t="s">
        <v>230</v>
      </c>
    </row>
    <row r="22" spans="1:4" x14ac:dyDescent="0.25">
      <c r="A22" s="3">
        <v>42741</v>
      </c>
      <c r="B22" s="86">
        <v>500</v>
      </c>
      <c r="C22" s="61" t="s">
        <v>246</v>
      </c>
      <c r="D22" s="43" t="s">
        <v>230</v>
      </c>
    </row>
    <row r="23" spans="1:4" x14ac:dyDescent="0.25">
      <c r="A23" s="3">
        <v>42741</v>
      </c>
      <c r="B23" s="86">
        <v>1000</v>
      </c>
      <c r="C23" s="61" t="s">
        <v>247</v>
      </c>
      <c r="D23" s="43" t="s">
        <v>230</v>
      </c>
    </row>
    <row r="24" spans="1:4" x14ac:dyDescent="0.25">
      <c r="A24" s="3">
        <v>42744</v>
      </c>
      <c r="B24" s="86">
        <v>30</v>
      </c>
      <c r="C24" s="61" t="s">
        <v>248</v>
      </c>
      <c r="D24" s="43" t="s">
        <v>230</v>
      </c>
    </row>
    <row r="25" spans="1:4" x14ac:dyDescent="0.25">
      <c r="A25" s="3">
        <v>42744</v>
      </c>
      <c r="B25" s="86">
        <v>150</v>
      </c>
      <c r="C25" s="61" t="s">
        <v>249</v>
      </c>
      <c r="D25" s="43" t="s">
        <v>230</v>
      </c>
    </row>
    <row r="26" spans="1:4" x14ac:dyDescent="0.25">
      <c r="A26" s="3">
        <v>42744</v>
      </c>
      <c r="B26" s="86">
        <v>200</v>
      </c>
      <c r="C26" s="61" t="s">
        <v>250</v>
      </c>
      <c r="D26" s="43" t="s">
        <v>230</v>
      </c>
    </row>
    <row r="27" spans="1:4" x14ac:dyDescent="0.25">
      <c r="A27" s="3">
        <v>42744</v>
      </c>
      <c r="B27" s="86">
        <v>500</v>
      </c>
      <c r="C27" s="61" t="s">
        <v>251</v>
      </c>
      <c r="D27" s="43" t="s">
        <v>230</v>
      </c>
    </row>
    <row r="28" spans="1:4" ht="15.75" customHeight="1" x14ac:dyDescent="0.25">
      <c r="A28" s="3">
        <v>42746</v>
      </c>
      <c r="B28" s="86">
        <v>300</v>
      </c>
      <c r="C28" s="61" t="s">
        <v>252</v>
      </c>
      <c r="D28" s="43" t="s">
        <v>230</v>
      </c>
    </row>
    <row r="29" spans="1:4" x14ac:dyDescent="0.25">
      <c r="A29" s="3">
        <v>42747</v>
      </c>
      <c r="B29" s="64">
        <v>100</v>
      </c>
      <c r="C29" s="61" t="s">
        <v>253</v>
      </c>
      <c r="D29" s="43" t="s">
        <v>230</v>
      </c>
    </row>
    <row r="30" spans="1:4" x14ac:dyDescent="0.25">
      <c r="A30" s="3">
        <v>42747</v>
      </c>
      <c r="B30" s="64">
        <v>500</v>
      </c>
      <c r="C30" s="61" t="s">
        <v>246</v>
      </c>
      <c r="D30" s="43" t="s">
        <v>230</v>
      </c>
    </row>
    <row r="31" spans="1:4" x14ac:dyDescent="0.25">
      <c r="A31" s="3">
        <v>42751</v>
      </c>
      <c r="B31" s="64">
        <v>50</v>
      </c>
      <c r="C31" s="61" t="s">
        <v>254</v>
      </c>
      <c r="D31" s="43" t="s">
        <v>230</v>
      </c>
    </row>
    <row r="32" spans="1:4" ht="16.5" customHeight="1" x14ac:dyDescent="0.25">
      <c r="A32" s="3">
        <v>42751</v>
      </c>
      <c r="B32" s="64">
        <v>100</v>
      </c>
      <c r="C32" s="61" t="s">
        <v>255</v>
      </c>
      <c r="D32" s="43" t="s">
        <v>230</v>
      </c>
    </row>
    <row r="33" spans="1:4" x14ac:dyDescent="0.25">
      <c r="A33" s="3">
        <v>42751</v>
      </c>
      <c r="B33" s="64">
        <v>150</v>
      </c>
      <c r="C33" s="61" t="s">
        <v>256</v>
      </c>
      <c r="D33" s="43" t="s">
        <v>230</v>
      </c>
    </row>
    <row r="34" spans="1:4" x14ac:dyDescent="0.25">
      <c r="A34" s="3">
        <v>42751</v>
      </c>
      <c r="B34" s="64">
        <v>200</v>
      </c>
      <c r="C34" s="61" t="s">
        <v>257</v>
      </c>
      <c r="D34" s="43" t="s">
        <v>230</v>
      </c>
    </row>
    <row r="35" spans="1:4" x14ac:dyDescent="0.25">
      <c r="A35" s="3">
        <v>42751</v>
      </c>
      <c r="B35" s="64">
        <v>400</v>
      </c>
      <c r="C35" s="61" t="s">
        <v>258</v>
      </c>
      <c r="D35" s="43" t="s">
        <v>230</v>
      </c>
    </row>
    <row r="36" spans="1:4" x14ac:dyDescent="0.25">
      <c r="A36" s="3">
        <v>42751</v>
      </c>
      <c r="B36" s="64">
        <v>500</v>
      </c>
      <c r="C36" s="61" t="s">
        <v>259</v>
      </c>
      <c r="D36" s="43" t="s">
        <v>230</v>
      </c>
    </row>
    <row r="37" spans="1:4" x14ac:dyDescent="0.25">
      <c r="A37" s="3">
        <v>42752</v>
      </c>
      <c r="B37" s="64">
        <v>100</v>
      </c>
      <c r="C37" s="83" t="s">
        <v>260</v>
      </c>
      <c r="D37" s="43" t="s">
        <v>230</v>
      </c>
    </row>
    <row r="38" spans="1:4" x14ac:dyDescent="0.25">
      <c r="A38" s="3">
        <v>42753</v>
      </c>
      <c r="B38" s="64">
        <v>25</v>
      </c>
      <c r="C38" s="80" t="s">
        <v>261</v>
      </c>
      <c r="D38" s="43" t="s">
        <v>230</v>
      </c>
    </row>
    <row r="39" spans="1:4" x14ac:dyDescent="0.25">
      <c r="A39" s="3">
        <v>42753</v>
      </c>
      <c r="B39" s="64">
        <v>25</v>
      </c>
      <c r="C39" s="80" t="s">
        <v>261</v>
      </c>
      <c r="D39" s="43" t="s">
        <v>230</v>
      </c>
    </row>
    <row r="40" spans="1:4" x14ac:dyDescent="0.25">
      <c r="A40" s="3">
        <v>42753</v>
      </c>
      <c r="B40" s="64">
        <v>5000</v>
      </c>
      <c r="C40" s="80" t="s">
        <v>262</v>
      </c>
      <c r="D40" s="43" t="s">
        <v>230</v>
      </c>
    </row>
    <row r="41" spans="1:4" x14ac:dyDescent="0.25">
      <c r="A41" s="3">
        <v>42754</v>
      </c>
      <c r="B41" s="64">
        <v>500</v>
      </c>
      <c r="C41" s="80" t="s">
        <v>246</v>
      </c>
      <c r="D41" s="43" t="s">
        <v>230</v>
      </c>
    </row>
    <row r="42" spans="1:4" x14ac:dyDescent="0.25">
      <c r="A42" s="3">
        <v>42754</v>
      </c>
      <c r="B42" s="64">
        <v>800</v>
      </c>
      <c r="C42" s="80" t="s">
        <v>263</v>
      </c>
      <c r="D42" s="43" t="s">
        <v>230</v>
      </c>
    </row>
    <row r="43" spans="1:4" x14ac:dyDescent="0.25">
      <c r="A43" s="3">
        <v>42755</v>
      </c>
      <c r="B43" s="64">
        <v>20</v>
      </c>
      <c r="C43" s="80" t="s">
        <v>264</v>
      </c>
      <c r="D43" s="43" t="s">
        <v>230</v>
      </c>
    </row>
    <row r="44" spans="1:4" x14ac:dyDescent="0.25">
      <c r="A44" s="3">
        <v>42755</v>
      </c>
      <c r="B44" s="64">
        <v>150</v>
      </c>
      <c r="C44" s="80" t="s">
        <v>265</v>
      </c>
      <c r="D44" s="43" t="s">
        <v>230</v>
      </c>
    </row>
    <row r="45" spans="1:4" x14ac:dyDescent="0.25">
      <c r="A45" s="3">
        <v>42755</v>
      </c>
      <c r="B45" s="64">
        <v>190</v>
      </c>
      <c r="C45" s="80" t="s">
        <v>266</v>
      </c>
      <c r="D45" s="43" t="s">
        <v>270</v>
      </c>
    </row>
    <row r="46" spans="1:4" x14ac:dyDescent="0.25">
      <c r="A46" s="62">
        <v>42755</v>
      </c>
      <c r="B46" s="64">
        <v>200</v>
      </c>
      <c r="C46" s="80" t="s">
        <v>271</v>
      </c>
      <c r="D46" s="43" t="s">
        <v>270</v>
      </c>
    </row>
    <row r="47" spans="1:4" x14ac:dyDescent="0.25">
      <c r="A47" s="3">
        <v>42755</v>
      </c>
      <c r="B47" s="64">
        <v>200</v>
      </c>
      <c r="C47" s="80" t="s">
        <v>272</v>
      </c>
      <c r="D47" s="43" t="s">
        <v>270</v>
      </c>
    </row>
    <row r="48" spans="1:4" x14ac:dyDescent="0.25">
      <c r="A48" s="62">
        <v>42755</v>
      </c>
      <c r="B48" s="64">
        <v>200</v>
      </c>
      <c r="C48" s="80" t="s">
        <v>273</v>
      </c>
      <c r="D48" s="43" t="s">
        <v>270</v>
      </c>
    </row>
    <row r="49" spans="1:4" x14ac:dyDescent="0.25">
      <c r="A49" s="3">
        <v>42755</v>
      </c>
      <c r="B49" s="64">
        <v>200</v>
      </c>
      <c r="C49" s="80" t="s">
        <v>274</v>
      </c>
      <c r="D49" s="43" t="s">
        <v>270</v>
      </c>
    </row>
    <row r="50" spans="1:4" x14ac:dyDescent="0.25">
      <c r="A50" s="62">
        <v>42755</v>
      </c>
      <c r="B50" s="64">
        <v>300</v>
      </c>
      <c r="C50" s="80" t="s">
        <v>275</v>
      </c>
      <c r="D50" s="43" t="s">
        <v>229</v>
      </c>
    </row>
    <row r="51" spans="1:4" x14ac:dyDescent="0.25">
      <c r="A51" s="3">
        <v>42755</v>
      </c>
      <c r="B51" s="64">
        <v>300</v>
      </c>
      <c r="C51" s="80" t="s">
        <v>276</v>
      </c>
      <c r="D51" s="43" t="s">
        <v>230</v>
      </c>
    </row>
    <row r="52" spans="1:4" ht="15" customHeight="1" x14ac:dyDescent="0.25">
      <c r="A52" s="62">
        <v>42755</v>
      </c>
      <c r="B52" s="64">
        <v>350</v>
      </c>
      <c r="C52" s="80" t="s">
        <v>277</v>
      </c>
      <c r="D52" s="43" t="s">
        <v>270</v>
      </c>
    </row>
    <row r="53" spans="1:4" ht="15" customHeight="1" x14ac:dyDescent="0.25">
      <c r="A53" s="3">
        <v>42755</v>
      </c>
      <c r="B53" s="64">
        <v>500</v>
      </c>
      <c r="C53" s="80" t="s">
        <v>278</v>
      </c>
      <c r="D53" s="43" t="s">
        <v>270</v>
      </c>
    </row>
    <row r="54" spans="1:4" ht="15" customHeight="1" x14ac:dyDescent="0.25">
      <c r="A54" s="62">
        <v>42755</v>
      </c>
      <c r="B54" s="64">
        <v>500</v>
      </c>
      <c r="C54" s="80" t="s">
        <v>279</v>
      </c>
      <c r="D54" s="43" t="s">
        <v>270</v>
      </c>
    </row>
    <row r="55" spans="1:4" ht="15" customHeight="1" x14ac:dyDescent="0.25">
      <c r="A55" s="3">
        <v>42755</v>
      </c>
      <c r="B55" s="64">
        <v>500</v>
      </c>
      <c r="C55" s="80" t="s">
        <v>280</v>
      </c>
      <c r="D55" s="43" t="s">
        <v>270</v>
      </c>
    </row>
    <row r="56" spans="1:4" ht="15" customHeight="1" x14ac:dyDescent="0.25">
      <c r="A56" s="62">
        <v>42755</v>
      </c>
      <c r="B56" s="64">
        <v>500</v>
      </c>
      <c r="C56" s="80" t="s">
        <v>281</v>
      </c>
      <c r="D56" s="43" t="s">
        <v>230</v>
      </c>
    </row>
    <row r="57" spans="1:4" ht="15" customHeight="1" x14ac:dyDescent="0.25">
      <c r="A57" s="3">
        <v>42755</v>
      </c>
      <c r="B57" s="64">
        <v>700</v>
      </c>
      <c r="C57" s="80" t="s">
        <v>282</v>
      </c>
      <c r="D57" s="43" t="s">
        <v>230</v>
      </c>
    </row>
    <row r="58" spans="1:4" ht="15" customHeight="1" x14ac:dyDescent="0.25">
      <c r="A58" s="62">
        <v>42755</v>
      </c>
      <c r="B58" s="64">
        <v>800</v>
      </c>
      <c r="C58" s="80" t="s">
        <v>283</v>
      </c>
      <c r="D58" s="43" t="s">
        <v>230</v>
      </c>
    </row>
    <row r="59" spans="1:4" ht="15" customHeight="1" x14ac:dyDescent="0.25">
      <c r="A59" s="3">
        <v>42755</v>
      </c>
      <c r="B59" s="64">
        <v>1000</v>
      </c>
      <c r="C59" s="80" t="s">
        <v>284</v>
      </c>
      <c r="D59" s="43" t="s">
        <v>270</v>
      </c>
    </row>
    <row r="60" spans="1:4" ht="15" customHeight="1" x14ac:dyDescent="0.25">
      <c r="A60" s="3">
        <v>42755</v>
      </c>
      <c r="B60" s="64">
        <v>1000</v>
      </c>
      <c r="C60" s="80" t="s">
        <v>285</v>
      </c>
      <c r="D60" s="43" t="s">
        <v>270</v>
      </c>
    </row>
    <row r="61" spans="1:4" ht="15" customHeight="1" x14ac:dyDescent="0.25">
      <c r="A61" s="3">
        <v>42755</v>
      </c>
      <c r="B61" s="64">
        <v>2000</v>
      </c>
      <c r="C61" s="80" t="s">
        <v>286</v>
      </c>
      <c r="D61" s="43" t="s">
        <v>270</v>
      </c>
    </row>
    <row r="62" spans="1:4" ht="15" customHeight="1" x14ac:dyDescent="0.25">
      <c r="A62" s="3">
        <v>42758</v>
      </c>
      <c r="B62" s="64">
        <v>50</v>
      </c>
      <c r="C62" s="80" t="s">
        <v>287</v>
      </c>
      <c r="D62" s="43" t="s">
        <v>230</v>
      </c>
    </row>
    <row r="63" spans="1:4" ht="15" customHeight="1" x14ac:dyDescent="0.25">
      <c r="A63" s="3">
        <v>42758</v>
      </c>
      <c r="B63" s="64">
        <v>100</v>
      </c>
      <c r="C63" s="80" t="s">
        <v>288</v>
      </c>
      <c r="D63" s="43" t="s">
        <v>230</v>
      </c>
    </row>
    <row r="64" spans="1:4" ht="15" customHeight="1" x14ac:dyDescent="0.25">
      <c r="A64" s="3">
        <v>42758</v>
      </c>
      <c r="B64" s="64">
        <v>100</v>
      </c>
      <c r="C64" s="80" t="s">
        <v>289</v>
      </c>
      <c r="D64" s="43" t="s">
        <v>230</v>
      </c>
    </row>
    <row r="65" spans="1:4" ht="15" customHeight="1" x14ac:dyDescent="0.25">
      <c r="A65" s="3">
        <v>42758</v>
      </c>
      <c r="B65" s="64">
        <v>200</v>
      </c>
      <c r="C65" s="80" t="s">
        <v>274</v>
      </c>
      <c r="D65" s="43" t="s">
        <v>270</v>
      </c>
    </row>
    <row r="66" spans="1:4" ht="15" customHeight="1" x14ac:dyDescent="0.25">
      <c r="A66" s="3">
        <v>42758</v>
      </c>
      <c r="B66" s="64">
        <v>200</v>
      </c>
      <c r="C66" s="80" t="s">
        <v>290</v>
      </c>
      <c r="D66" s="43" t="s">
        <v>297</v>
      </c>
    </row>
    <row r="67" spans="1:4" ht="15" customHeight="1" x14ac:dyDescent="0.25">
      <c r="A67" s="3">
        <v>42758</v>
      </c>
      <c r="B67" s="64">
        <v>200</v>
      </c>
      <c r="C67" s="80" t="s">
        <v>291</v>
      </c>
      <c r="D67" s="43" t="s">
        <v>230</v>
      </c>
    </row>
    <row r="68" spans="1:4" ht="15" customHeight="1" x14ac:dyDescent="0.25">
      <c r="A68" s="3">
        <v>42758</v>
      </c>
      <c r="B68" s="64">
        <v>200</v>
      </c>
      <c r="C68" s="80" t="s">
        <v>292</v>
      </c>
      <c r="D68" s="43" t="s">
        <v>229</v>
      </c>
    </row>
    <row r="69" spans="1:4" ht="15" customHeight="1" x14ac:dyDescent="0.25">
      <c r="A69" s="3">
        <v>42758</v>
      </c>
      <c r="B69" s="64">
        <v>300</v>
      </c>
      <c r="C69" s="80" t="s">
        <v>296</v>
      </c>
      <c r="D69" s="43" t="s">
        <v>270</v>
      </c>
    </row>
    <row r="70" spans="1:4" ht="15" customHeight="1" x14ac:dyDescent="0.25">
      <c r="A70" s="3">
        <v>42758</v>
      </c>
      <c r="B70" s="64">
        <v>300</v>
      </c>
      <c r="C70" s="80" t="s">
        <v>295</v>
      </c>
      <c r="D70" s="43" t="s">
        <v>297</v>
      </c>
    </row>
    <row r="71" spans="1:4" ht="15" customHeight="1" x14ac:dyDescent="0.25">
      <c r="A71" s="3">
        <v>42758</v>
      </c>
      <c r="B71" s="64">
        <v>300</v>
      </c>
      <c r="C71" s="80" t="s">
        <v>293</v>
      </c>
      <c r="D71" s="43" t="s">
        <v>230</v>
      </c>
    </row>
    <row r="72" spans="1:4" ht="15" customHeight="1" x14ac:dyDescent="0.25">
      <c r="A72" s="3">
        <v>42758</v>
      </c>
      <c r="B72" s="64">
        <v>300</v>
      </c>
      <c r="C72" s="80" t="s">
        <v>294</v>
      </c>
      <c r="D72" s="43" t="s">
        <v>297</v>
      </c>
    </row>
    <row r="73" spans="1:4" ht="15" customHeight="1" x14ac:dyDescent="0.25">
      <c r="A73" s="3">
        <v>42758</v>
      </c>
      <c r="B73" s="64">
        <v>400</v>
      </c>
      <c r="C73" s="80" t="s">
        <v>298</v>
      </c>
      <c r="D73" s="43" t="s">
        <v>297</v>
      </c>
    </row>
    <row r="74" spans="1:4" ht="15" customHeight="1" x14ac:dyDescent="0.25">
      <c r="A74" s="3">
        <v>42758</v>
      </c>
      <c r="B74" s="64">
        <v>500</v>
      </c>
      <c r="C74" s="80" t="s">
        <v>299</v>
      </c>
      <c r="D74" s="43" t="s">
        <v>297</v>
      </c>
    </row>
    <row r="75" spans="1:4" ht="15" customHeight="1" x14ac:dyDescent="0.25">
      <c r="A75" s="3">
        <v>42758</v>
      </c>
      <c r="B75" s="64">
        <v>500</v>
      </c>
      <c r="C75" s="80" t="s">
        <v>300</v>
      </c>
      <c r="D75" s="43" t="s">
        <v>297</v>
      </c>
    </row>
    <row r="76" spans="1:4" ht="15" customHeight="1" x14ac:dyDescent="0.25">
      <c r="A76" s="3">
        <v>42758</v>
      </c>
      <c r="B76" s="64">
        <v>500</v>
      </c>
      <c r="C76" s="80" t="s">
        <v>301</v>
      </c>
      <c r="D76" s="43" t="s">
        <v>270</v>
      </c>
    </row>
    <row r="77" spans="1:4" ht="15" customHeight="1" x14ac:dyDescent="0.25">
      <c r="A77" s="3">
        <v>42758</v>
      </c>
      <c r="B77" s="64">
        <v>500</v>
      </c>
      <c r="C77" s="80" t="s">
        <v>302</v>
      </c>
      <c r="D77" s="43" t="s">
        <v>297</v>
      </c>
    </row>
    <row r="78" spans="1:4" ht="15" customHeight="1" x14ac:dyDescent="0.25">
      <c r="A78" s="3">
        <v>42758</v>
      </c>
      <c r="B78" s="64">
        <v>1000</v>
      </c>
      <c r="C78" s="80" t="s">
        <v>303</v>
      </c>
      <c r="D78" s="43" t="s">
        <v>230</v>
      </c>
    </row>
    <row r="79" spans="1:4" ht="15" customHeight="1" x14ac:dyDescent="0.25">
      <c r="A79" s="3">
        <v>42758</v>
      </c>
      <c r="B79" s="64">
        <v>1000</v>
      </c>
      <c r="C79" s="80" t="s">
        <v>304</v>
      </c>
      <c r="D79" s="43" t="s">
        <v>230</v>
      </c>
    </row>
    <row r="80" spans="1:4" ht="15" customHeight="1" x14ac:dyDescent="0.25">
      <c r="A80" s="62">
        <v>42758</v>
      </c>
      <c r="B80" s="64">
        <v>2450</v>
      </c>
      <c r="C80" s="80" t="s">
        <v>305</v>
      </c>
      <c r="D80" s="43" t="s">
        <v>230</v>
      </c>
    </row>
    <row r="81" spans="1:4" ht="15" customHeight="1" x14ac:dyDescent="0.25">
      <c r="A81" s="62">
        <v>42759</v>
      </c>
      <c r="B81" s="64">
        <v>100</v>
      </c>
      <c r="C81" s="80" t="s">
        <v>308</v>
      </c>
      <c r="D81" s="43" t="s">
        <v>230</v>
      </c>
    </row>
    <row r="82" spans="1:4" ht="15" customHeight="1" x14ac:dyDescent="0.25">
      <c r="A82" s="62">
        <v>42759</v>
      </c>
      <c r="B82" s="64">
        <v>100</v>
      </c>
      <c r="C82" s="80" t="s">
        <v>309</v>
      </c>
      <c r="D82" s="43" t="s">
        <v>230</v>
      </c>
    </row>
    <row r="83" spans="1:4" ht="15" customHeight="1" x14ac:dyDescent="0.25">
      <c r="A83" s="62">
        <v>42759</v>
      </c>
      <c r="B83" s="64">
        <v>130</v>
      </c>
      <c r="C83" s="80" t="s">
        <v>310</v>
      </c>
      <c r="D83" s="43" t="s">
        <v>297</v>
      </c>
    </row>
    <row r="84" spans="1:4" ht="15" customHeight="1" x14ac:dyDescent="0.25">
      <c r="A84" s="62">
        <v>42759</v>
      </c>
      <c r="B84" s="64">
        <v>200</v>
      </c>
      <c r="C84" s="80" t="s">
        <v>311</v>
      </c>
      <c r="D84" s="43" t="s">
        <v>297</v>
      </c>
    </row>
    <row r="85" spans="1:4" ht="15" customHeight="1" x14ac:dyDescent="0.25">
      <c r="A85" s="62">
        <v>42759</v>
      </c>
      <c r="B85" s="64">
        <v>200</v>
      </c>
      <c r="C85" s="80" t="s">
        <v>247</v>
      </c>
      <c r="D85" s="43" t="s">
        <v>297</v>
      </c>
    </row>
    <row r="86" spans="1:4" ht="15" customHeight="1" x14ac:dyDescent="0.25">
      <c r="A86" s="62">
        <v>42759</v>
      </c>
      <c r="B86" s="64">
        <v>300</v>
      </c>
      <c r="C86" s="80" t="s">
        <v>312</v>
      </c>
      <c r="D86" s="43" t="s">
        <v>297</v>
      </c>
    </row>
    <row r="87" spans="1:4" ht="15" customHeight="1" x14ac:dyDescent="0.25">
      <c r="A87" s="62">
        <v>42759</v>
      </c>
      <c r="B87" s="64">
        <v>300</v>
      </c>
      <c r="C87" s="80" t="s">
        <v>257</v>
      </c>
      <c r="D87" s="43" t="s">
        <v>230</v>
      </c>
    </row>
    <row r="88" spans="1:4" ht="15" customHeight="1" x14ac:dyDescent="0.25">
      <c r="A88" s="62">
        <v>42759</v>
      </c>
      <c r="B88" s="64">
        <v>5000</v>
      </c>
      <c r="C88" s="80" t="s">
        <v>313</v>
      </c>
      <c r="D88" s="43" t="s">
        <v>314</v>
      </c>
    </row>
    <row r="89" spans="1:4" ht="15" customHeight="1" x14ac:dyDescent="0.25">
      <c r="A89" s="62">
        <v>42760</v>
      </c>
      <c r="B89" s="64">
        <v>1000</v>
      </c>
      <c r="C89" s="80" t="s">
        <v>315</v>
      </c>
      <c r="D89" s="43" t="s">
        <v>230</v>
      </c>
    </row>
    <row r="90" spans="1:4" ht="15" customHeight="1" x14ac:dyDescent="0.25">
      <c r="A90" s="62">
        <v>42761</v>
      </c>
      <c r="B90" s="64">
        <v>100</v>
      </c>
      <c r="C90" s="80" t="s">
        <v>316</v>
      </c>
      <c r="D90" s="43" t="s">
        <v>230</v>
      </c>
    </row>
    <row r="91" spans="1:4" ht="15" customHeight="1" x14ac:dyDescent="0.25">
      <c r="A91" s="62">
        <v>42761</v>
      </c>
      <c r="B91" s="64">
        <v>500</v>
      </c>
      <c r="C91" s="80" t="s">
        <v>246</v>
      </c>
      <c r="D91" s="43" t="s">
        <v>230</v>
      </c>
    </row>
    <row r="92" spans="1:4" ht="15" customHeight="1" x14ac:dyDescent="0.25">
      <c r="A92" s="62">
        <v>42761</v>
      </c>
      <c r="B92" s="64">
        <v>741.35</v>
      </c>
      <c r="C92" s="80" t="s">
        <v>317</v>
      </c>
      <c r="D92" s="43" t="s">
        <v>230</v>
      </c>
    </row>
    <row r="93" spans="1:4" x14ac:dyDescent="0.25">
      <c r="A93" s="3">
        <v>42762</v>
      </c>
      <c r="B93" s="64">
        <v>1000</v>
      </c>
      <c r="C93" s="80" t="s">
        <v>318</v>
      </c>
      <c r="D93" s="43" t="s">
        <v>319</v>
      </c>
    </row>
    <row r="94" spans="1:4" x14ac:dyDescent="0.25">
      <c r="A94" s="3">
        <v>42765</v>
      </c>
      <c r="B94" s="64">
        <v>100</v>
      </c>
      <c r="C94" s="80" t="s">
        <v>253</v>
      </c>
      <c r="D94" s="43" t="s">
        <v>230</v>
      </c>
    </row>
    <row r="95" spans="1:4" x14ac:dyDescent="0.25">
      <c r="A95" s="3">
        <v>42765</v>
      </c>
      <c r="B95" s="64">
        <v>100</v>
      </c>
      <c r="C95" s="80" t="s">
        <v>321</v>
      </c>
      <c r="D95" s="43" t="s">
        <v>230</v>
      </c>
    </row>
    <row r="96" spans="1:4" x14ac:dyDescent="0.25">
      <c r="A96" s="3">
        <v>42765</v>
      </c>
      <c r="B96" s="64">
        <v>400</v>
      </c>
      <c r="C96" s="80" t="s">
        <v>322</v>
      </c>
      <c r="D96" s="43" t="s">
        <v>230</v>
      </c>
    </row>
    <row r="97" spans="1:4" x14ac:dyDescent="0.25">
      <c r="A97" s="3">
        <v>42765</v>
      </c>
      <c r="B97" s="64">
        <v>1250</v>
      </c>
      <c r="C97" s="80" t="s">
        <v>323</v>
      </c>
      <c r="D97" s="43" t="s">
        <v>230</v>
      </c>
    </row>
    <row r="98" spans="1:4" x14ac:dyDescent="0.25">
      <c r="A98" s="3">
        <v>42766</v>
      </c>
      <c r="B98" s="64">
        <v>300</v>
      </c>
      <c r="C98" s="80" t="s">
        <v>240</v>
      </c>
      <c r="D98" s="43" t="s">
        <v>230</v>
      </c>
    </row>
    <row r="99" spans="1:4" x14ac:dyDescent="0.25">
      <c r="A99" s="121" t="s">
        <v>269</v>
      </c>
      <c r="B99" s="121"/>
      <c r="C99" s="121"/>
      <c r="D99" s="121"/>
    </row>
    <row r="100" spans="1:4" ht="30" customHeight="1" x14ac:dyDescent="0.25">
      <c r="A100" s="3">
        <v>42746</v>
      </c>
      <c r="B100" s="64">
        <v>944</v>
      </c>
      <c r="C100" s="122" t="s">
        <v>232</v>
      </c>
      <c r="D100" s="122"/>
    </row>
    <row r="101" spans="1:4" x14ac:dyDescent="0.25">
      <c r="A101" s="3">
        <v>42746</v>
      </c>
      <c r="B101" s="64">
        <v>56</v>
      </c>
      <c r="C101" s="122" t="s">
        <v>231</v>
      </c>
      <c r="D101" s="122"/>
    </row>
    <row r="102" spans="1:4" x14ac:dyDescent="0.25">
      <c r="A102" s="3">
        <v>42751</v>
      </c>
      <c r="B102" s="64">
        <v>7500</v>
      </c>
      <c r="C102" s="123" t="s">
        <v>233</v>
      </c>
      <c r="D102" s="124"/>
    </row>
    <row r="103" spans="1:4" x14ac:dyDescent="0.25">
      <c r="A103" s="3">
        <v>42751</v>
      </c>
      <c r="B103" s="64">
        <v>14664</v>
      </c>
      <c r="C103" s="122" t="s">
        <v>234</v>
      </c>
      <c r="D103" s="122"/>
    </row>
    <row r="104" spans="1:4" ht="30" customHeight="1" x14ac:dyDescent="0.25">
      <c r="A104" s="3">
        <v>42758</v>
      </c>
      <c r="B104" s="64">
        <v>1300</v>
      </c>
      <c r="C104" s="122" t="s">
        <v>306</v>
      </c>
      <c r="D104" s="122"/>
    </row>
    <row r="105" spans="1:4" ht="30" customHeight="1" x14ac:dyDescent="0.25">
      <c r="A105" s="3">
        <v>42758</v>
      </c>
      <c r="B105" s="64">
        <v>16557.400000000001</v>
      </c>
      <c r="C105" s="122" t="s">
        <v>307</v>
      </c>
      <c r="D105" s="122"/>
    </row>
    <row r="106" spans="1:4" x14ac:dyDescent="0.25">
      <c r="A106" s="3">
        <v>42758</v>
      </c>
      <c r="B106" s="64">
        <v>42.6</v>
      </c>
      <c r="C106" s="122" t="s">
        <v>231</v>
      </c>
      <c r="D106" s="122"/>
    </row>
    <row r="107" spans="1:4" ht="30" customHeight="1" x14ac:dyDescent="0.25">
      <c r="A107" s="3">
        <v>42763</v>
      </c>
      <c r="B107" s="64">
        <v>750</v>
      </c>
      <c r="C107" s="122" t="s">
        <v>320</v>
      </c>
      <c r="D107" s="122"/>
    </row>
    <row r="108" spans="1:4" x14ac:dyDescent="0.25">
      <c r="A108" s="3">
        <v>42763</v>
      </c>
      <c r="B108" s="64">
        <v>50</v>
      </c>
      <c r="C108" s="122" t="s">
        <v>231</v>
      </c>
      <c r="D108" s="122"/>
    </row>
    <row r="109" spans="1:4" x14ac:dyDescent="0.25">
      <c r="A109" s="11" t="s">
        <v>2</v>
      </c>
      <c r="B109" s="31">
        <f>SUM(B11:B108)</f>
        <v>91265.35</v>
      </c>
      <c r="C109" s="81"/>
      <c r="D109" s="84"/>
    </row>
    <row r="111" spans="1:4" x14ac:dyDescent="0.25">
      <c r="B111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16">
    <mergeCell ref="C106:D106"/>
    <mergeCell ref="C105:D105"/>
    <mergeCell ref="C104:D104"/>
    <mergeCell ref="C101:D101"/>
    <mergeCell ref="C102:D102"/>
    <mergeCell ref="C103:D103"/>
    <mergeCell ref="A10:D10"/>
    <mergeCell ref="A99:D99"/>
    <mergeCell ref="C108:D108"/>
    <mergeCell ref="B1:C1"/>
    <mergeCell ref="B2:C2"/>
    <mergeCell ref="B4:C4"/>
    <mergeCell ref="B5:C5"/>
    <mergeCell ref="B6:C6"/>
    <mergeCell ref="C100:D100"/>
    <mergeCell ref="C107:D10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</vt:lpstr>
      <vt:lpstr>Расходы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2017-02-26T16:32:38Z</dcterms:created>
  <dcterms:modified xsi:type="dcterms:W3CDTF">2017-02-26T16:32:39Z</dcterms:modified>
</cp:coreProperties>
</file>