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y/Desktop/"/>
    </mc:Choice>
  </mc:AlternateContent>
  <xr:revisionPtr revIDLastSave="0" documentId="8_{BE96136B-11C4-734B-AD03-9D8ED51D260F}" xr6:coauthVersionLast="41" xr6:coauthVersionMax="41" xr10:uidLastSave="{00000000-0000-0000-0000-000000000000}"/>
  <bookViews>
    <workbookView xWindow="0" yWindow="460" windowWidth="28800" windowHeight="1618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6" i="5" l="1"/>
  <c r="C26" i="1"/>
  <c r="C25" i="1"/>
  <c r="C23" i="1"/>
  <c r="C22" i="1"/>
  <c r="C21" i="1"/>
  <c r="C20" i="1"/>
  <c r="C66" i="11"/>
  <c r="C65" i="11"/>
  <c r="C40" i="10"/>
  <c r="C39" i="10"/>
  <c r="C15" i="1" s="1"/>
  <c r="C21" i="8"/>
  <c r="C20" i="8"/>
  <c r="C14" i="1" s="1"/>
  <c r="D26" i="6"/>
  <c r="D25" i="6"/>
  <c r="C332" i="13"/>
  <c r="C12" i="1" s="1"/>
  <c r="C11" i="1" s="1"/>
  <c r="C333" i="13"/>
  <c r="B115" i="4"/>
  <c r="B116" i="4" s="1"/>
  <c r="C17" i="1"/>
  <c r="C13" i="1"/>
  <c r="C16" i="1"/>
  <c r="C24" i="1"/>
  <c r="C27" i="1" l="1"/>
  <c r="C19" i="1" s="1"/>
  <c r="C29" i="1" s="1"/>
</calcChain>
</file>

<file path=xl/sharedStrings.xml><?xml version="1.0" encoding="utf-8"?>
<sst xmlns="http://schemas.openxmlformats.org/spreadsheetml/2006/main" count="1343" uniqueCount="681">
  <si>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</si>
  <si>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</si>
  <si>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</si>
  <si>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</si>
  <si>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</si>
  <si>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</si>
  <si>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</si>
  <si>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</si>
  <si>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</si>
  <si>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</si>
  <si>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</si>
  <si>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</si>
  <si>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</si>
  <si>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>Административно-хозяйственные расходы</t>
  </si>
  <si>
    <t>Дата перечисления</t>
  </si>
  <si>
    <t>и произведенных расходах</t>
  </si>
  <si>
    <t>Благотворительный фонд</t>
  </si>
  <si>
    <t>помощи бездомным животным "РЭЙ"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</si>
  <si>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</si>
  <si>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</si>
  <si>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</si>
  <si>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</si>
  <si>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</si>
  <si>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</si>
  <si>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</si>
  <si>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</si>
  <si>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</si>
  <si>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</si>
  <si>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</t>
  </si>
  <si>
    <t>Благотворитель (последние 4 цифры номера телефона)</t>
  </si>
  <si>
    <t>Назначение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</si>
  <si>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</si>
  <si>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</si>
  <si>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</si>
  <si>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через платёжную систему CloudPayments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</si>
  <si>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</si>
  <si>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</si>
  <si>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Благотворительные пожертвования от физ. лиц</t>
  </si>
  <si>
    <t>Прочие поступления и благотворительные пожертвования</t>
  </si>
  <si>
    <t>Сумма, руб. 
(за вычетом комиссии)</t>
  </si>
  <si>
    <t>Благотворительное пожертвование</t>
  </si>
  <si>
    <t>Ожидается зачисление на р/сч за вычетом комиссии</t>
  </si>
  <si>
    <t xml:space="preserve">Ожидает зачисления на р/сч за вычетом комиссии оператора </t>
  </si>
  <si>
    <t>Ожидает зачисления на р/сч за вычетом комиссии оператора</t>
  </si>
  <si>
    <t>в т.ч. долгосрочные проекты</t>
  </si>
  <si>
    <t>Сдача наличных в банк</t>
  </si>
  <si>
    <t>Сумма,
 руб.</t>
  </si>
  <si>
    <t>Ожидается зачисление на р/сч за вычетом комиссии оператора (2,9%)</t>
  </si>
  <si>
    <t>Ожидает зачисления на р/сч за вычетом комиссии оператора (2,8%)</t>
  </si>
  <si>
    <t>Комиссия банка</t>
  </si>
  <si>
    <t>Программа "Мероприятия и работа с общественностью"</t>
  </si>
  <si>
    <t xml:space="preserve">Программа "Мероприятия и работа с общественностью" </t>
  </si>
  <si>
    <t>.</t>
  </si>
  <si>
    <t>Проект "Комплекс мер по решению проблемы бездомных животных", реализуемый на средства, полученные от Фонда президентских грантов</t>
  </si>
  <si>
    <t xml:space="preserve">Программа "Лапа дружбы" </t>
  </si>
  <si>
    <t>Программа "Лапа дружбы"</t>
  </si>
  <si>
    <t>Дата зачисления 
на р/сч</t>
  </si>
  <si>
    <t>Благотворительные пожертвования через мобильный терминал</t>
  </si>
  <si>
    <t>Благотворительное пожертвование на лечение собаки Пафнуши</t>
  </si>
  <si>
    <t>ELENA VALEVSKAYA</t>
  </si>
  <si>
    <t>LILIIA BRAINIS</t>
  </si>
  <si>
    <t>Благотворительное пожертвование на лечение собаки Рыжий</t>
  </si>
  <si>
    <t>BALAKAEVA YULIA</t>
  </si>
  <si>
    <t>NIKITA LIBERSON</t>
  </si>
  <si>
    <t>INNA TARGONSKAYA</t>
  </si>
  <si>
    <t>0122</t>
  </si>
  <si>
    <t>Программа "Социальное зоотакси "РэйМобиль", реализуемая на средства, полученные из бюджета г. Москвы (Грант Мэра)</t>
  </si>
  <si>
    <t>Налоги и взносы от ФОТ сотрудников, занятых в релизации проекта, за декабрь</t>
  </si>
  <si>
    <t>ANNA KURNOSOVA</t>
  </si>
  <si>
    <t>Анонимно</t>
  </si>
  <si>
    <t>BORIS ERMILOV</t>
  </si>
  <si>
    <t>MARIYA KOZLOVA</t>
  </si>
  <si>
    <t>DIACHKOVA MARINA</t>
  </si>
  <si>
    <t>MOMENTUM R</t>
  </si>
  <si>
    <t>YANA SVININA</t>
  </si>
  <si>
    <t>VIKTORIA ANOKHINA</t>
  </si>
  <si>
    <t>январь</t>
  </si>
  <si>
    <t>ALEKSANDRA KOPYLOVA</t>
  </si>
  <si>
    <t>ANASTASIA YAKOVLEVA</t>
  </si>
  <si>
    <t>ANASTASIYA GOLIKOVA</t>
  </si>
  <si>
    <t>TATYANA EGORVA</t>
  </si>
  <si>
    <t>YULIYA MILYAEVA</t>
  </si>
  <si>
    <t>MARIYA BIRYUKOVA</t>
  </si>
  <si>
    <t>A CHELYUKANOV</t>
  </si>
  <si>
    <t>YULIYA KHRUSHCH</t>
  </si>
  <si>
    <t>KATERINA GLUSHAKOVA</t>
  </si>
  <si>
    <t>ANASTASIA KUZMINA</t>
  </si>
  <si>
    <t>KOZLOV MIKHAIL</t>
  </si>
  <si>
    <t>DARYA FADEEVA</t>
  </si>
  <si>
    <t>ANNA YURCHENKO</t>
  </si>
  <si>
    <t>ANZHELIKA LURE</t>
  </si>
  <si>
    <t>VERA VOITETSKAIA</t>
  </si>
  <si>
    <t>ANNA KORKH</t>
  </si>
  <si>
    <t>MARINA BOGOKINA</t>
  </si>
  <si>
    <t>ELENA RYSS</t>
  </si>
  <si>
    <t>ANASTASIYA PEREGUDOVA</t>
  </si>
  <si>
    <t>PONOMAREVA ELENA</t>
  </si>
  <si>
    <t>SOFIIA BASH</t>
  </si>
  <si>
    <t>IULIIA UGRIUMOVA</t>
  </si>
  <si>
    <t>VALENTINA FORTUNA</t>
  </si>
  <si>
    <t>KIRILL MEZHENTSEV</t>
  </si>
  <si>
    <t>EGOR KUZNETSOV</t>
  </si>
  <si>
    <t>0968</t>
  </si>
  <si>
    <t>0678</t>
  </si>
  <si>
    <t>1424</t>
  </si>
  <si>
    <t>1165</t>
  </si>
  <si>
    <t>2109</t>
  </si>
  <si>
    <t>7462</t>
  </si>
  <si>
    <t>2489</t>
  </si>
  <si>
    <t>6129</t>
  </si>
  <si>
    <t>5849</t>
  </si>
  <si>
    <t>5713</t>
  </si>
  <si>
    <t>1303</t>
  </si>
  <si>
    <t>3140</t>
  </si>
  <si>
    <t>3745</t>
  </si>
  <si>
    <t>4995</t>
  </si>
  <si>
    <t>6223</t>
  </si>
  <si>
    <t>4985</t>
  </si>
  <si>
    <t>5775</t>
  </si>
  <si>
    <t>7732</t>
  </si>
  <si>
    <t>6454</t>
  </si>
  <si>
    <t>9567</t>
  </si>
  <si>
    <t>5814</t>
  </si>
  <si>
    <t>1326</t>
  </si>
  <si>
    <t>7384</t>
  </si>
  <si>
    <t>Polina</t>
  </si>
  <si>
    <t>Yulia Khismatullina</t>
  </si>
  <si>
    <t xml:space="preserve">Благотворительные пожертвования, собранные на портале dobro.mail.ru </t>
  </si>
  <si>
    <t>Благотворительное пожертвование от фонда "LAPA"</t>
  </si>
  <si>
    <t xml:space="preserve">Пожертвования от БФ "Нужна помощь" в рамках благотворительной программы "Нужна помощь" </t>
  </si>
  <si>
    <t>Пожертвования от Фонда поддержки и развития филантропии "КАФ", собранные в рамках программы "Благо.ру"</t>
  </si>
  <si>
    <t>Оплата за вет. услуги - стерилизацию собаки Стрелки в вет. клинике "Фауна"</t>
  </si>
  <si>
    <t xml:space="preserve">Прудникова Елена </t>
  </si>
  <si>
    <t xml:space="preserve">Высоцкий Александр </t>
  </si>
  <si>
    <t>Фурцев Роман</t>
  </si>
  <si>
    <t xml:space="preserve">Kharkovskaya Ksenia </t>
  </si>
  <si>
    <t xml:space="preserve">Савельева Анна </t>
  </si>
  <si>
    <t xml:space="preserve">Богданова Анна </t>
  </si>
  <si>
    <t xml:space="preserve">Имамова Ангелина </t>
  </si>
  <si>
    <t xml:space="preserve">Давтян Джемма </t>
  </si>
  <si>
    <t>Коржакова Мария Олеговна</t>
  </si>
  <si>
    <t xml:space="preserve">Дагаева Ксения </t>
  </si>
  <si>
    <t>Рубежанская Варвара Геннадьевна</t>
  </si>
  <si>
    <t xml:space="preserve">Рыжкова Наталья </t>
  </si>
  <si>
    <t xml:space="preserve">Королева Алина </t>
  </si>
  <si>
    <t xml:space="preserve">Шаркова Ольга </t>
  </si>
  <si>
    <t xml:space="preserve">Волос Дмитрий </t>
  </si>
  <si>
    <t xml:space="preserve">Федоренко Елена </t>
  </si>
  <si>
    <t xml:space="preserve">Солнцева Елена </t>
  </si>
  <si>
    <t xml:space="preserve">Белякова Анастасия </t>
  </si>
  <si>
    <t xml:space="preserve">Дружинина Ирина </t>
  </si>
  <si>
    <t xml:space="preserve">Хрипунова Екатерина </t>
  </si>
  <si>
    <t xml:space="preserve">Егорова Елена </t>
  </si>
  <si>
    <t xml:space="preserve">Пыленок Кристина </t>
  </si>
  <si>
    <t xml:space="preserve">Якоченко Кирилл </t>
  </si>
  <si>
    <t xml:space="preserve">Жиркова Светлана </t>
  </si>
  <si>
    <t xml:space="preserve">Дергилев Василий </t>
  </si>
  <si>
    <t>Иванова Ольга Алексеевна</t>
  </si>
  <si>
    <t xml:space="preserve">Момотова Оксана </t>
  </si>
  <si>
    <t xml:space="preserve">Моисеева Инга </t>
  </si>
  <si>
    <t>Зобов Владимир Викторович</t>
  </si>
  <si>
    <t xml:space="preserve">Ельшина Юлия </t>
  </si>
  <si>
    <t xml:space="preserve">Ходжаева Елена </t>
  </si>
  <si>
    <t xml:space="preserve">Павлова Юлия </t>
  </si>
  <si>
    <t xml:space="preserve">Сорокин Дмитрий </t>
  </si>
  <si>
    <t xml:space="preserve">Муравьева Наталия </t>
  </si>
  <si>
    <t xml:space="preserve">Дячкина Полина </t>
  </si>
  <si>
    <t xml:space="preserve">Манушичев Станислав </t>
  </si>
  <si>
    <t xml:space="preserve">Дубровин Артем </t>
  </si>
  <si>
    <t xml:space="preserve">Кирсанова Анастасия </t>
  </si>
  <si>
    <t>Овчинникова Татьяна</t>
  </si>
  <si>
    <t xml:space="preserve">Майоров Константин </t>
  </si>
  <si>
    <t xml:space="preserve">Севостьянов Александр </t>
  </si>
  <si>
    <t xml:space="preserve">Каландархонова Любовь </t>
  </si>
  <si>
    <t xml:space="preserve">Старых Ольга </t>
  </si>
  <si>
    <t xml:space="preserve">Поляков Юрий </t>
  </si>
  <si>
    <t>Фирсова Ирина</t>
  </si>
  <si>
    <t xml:space="preserve">Карпецкая Екатерина </t>
  </si>
  <si>
    <t xml:space="preserve">Высоцкая Анастасия </t>
  </si>
  <si>
    <t>Скоробогатова Ирина Борисовна</t>
  </si>
  <si>
    <t xml:space="preserve">Дунаева Анна </t>
  </si>
  <si>
    <t xml:space="preserve">Волкова Наталья </t>
  </si>
  <si>
    <t xml:space="preserve">Сергеева Марина </t>
  </si>
  <si>
    <t xml:space="preserve">Котова Елена </t>
  </si>
  <si>
    <t xml:space="preserve">Язневич Елизавета </t>
  </si>
  <si>
    <t>Мощицкая Юлия</t>
  </si>
  <si>
    <t xml:space="preserve">Рюмина Елизавета </t>
  </si>
  <si>
    <t xml:space="preserve">Конбекова Ксения </t>
  </si>
  <si>
    <t xml:space="preserve">Москвин Андрей </t>
  </si>
  <si>
    <t xml:space="preserve">Медведев Александр </t>
  </si>
  <si>
    <t xml:space="preserve">Силичева Нина </t>
  </si>
  <si>
    <t xml:space="preserve">Иванов Вадим </t>
  </si>
  <si>
    <t xml:space="preserve">Усакова Наталья </t>
  </si>
  <si>
    <t xml:space="preserve">Павлова Ольга </t>
  </si>
  <si>
    <t>Благотворительные пожертвования, переданные в кассу фонда</t>
  </si>
  <si>
    <t>Оплата за выставочный стенд и баннер</t>
  </si>
  <si>
    <t>Оплата за сувенирную продукцию</t>
  </si>
  <si>
    <t>Оплата за вет. услуги - стационарное содержание собаки Стрелки в вет. клинике "Фауна"</t>
  </si>
  <si>
    <t>Оплата за рекламные услуги</t>
  </si>
  <si>
    <t>Оплата за услуги почты</t>
  </si>
  <si>
    <t>за январь 2019 года</t>
  </si>
  <si>
    <t xml:space="preserve"> за январь 2019 года</t>
  </si>
  <si>
    <t>Остаток средств на 01.01.2019</t>
  </si>
  <si>
    <t>Общая сумма пожертвований за январь 2019г.</t>
  </si>
  <si>
    <t>Произведенные расходы за январь 2019г.</t>
  </si>
  <si>
    <t>Остаток средств на 31.01.2019</t>
  </si>
  <si>
    <t>Оплата за аренду нежилого помещения за январь</t>
  </si>
  <si>
    <t>Оплата труда сотрудников, занятых в реализации проекта (3 человека), за январь</t>
  </si>
  <si>
    <t>Налоги и взносы от ФОТ сотрудников, занятых в релизации проекта, за январь</t>
  </si>
  <si>
    <t>Оплата труда сотрудников (2 человека), занятых в релизации программы, за январь</t>
  </si>
  <si>
    <t>Налоги и взносы от ФОТ сотрудников (2 человека), занятых в релизации программы, за январь</t>
  </si>
  <si>
    <t>Оплата за оказание услуг по управлению контентом сайта за январь</t>
  </si>
  <si>
    <t>Оплата труда АУП (координирование и развитие Фонда, бух. учет, 3 человека) за январь</t>
  </si>
  <si>
    <t>Перечисление налогов и взносов от ФОТ за январь</t>
  </si>
  <si>
    <t>Резничук Елена Петровна</t>
  </si>
  <si>
    <t>Улуханян Армине</t>
  </si>
  <si>
    <t>Глушакова Катерина</t>
  </si>
  <si>
    <t>Никабадзе Михаил</t>
  </si>
  <si>
    <t xml:space="preserve">Никабадзе Михаил </t>
  </si>
  <si>
    <t xml:space="preserve">Вотяков Сергей Сергеевич </t>
  </si>
  <si>
    <t>Поветко Людмила Игоревна</t>
  </si>
  <si>
    <t xml:space="preserve">Соболева Юлия Маратовна </t>
  </si>
  <si>
    <t xml:space="preserve">Гойшик Ирина </t>
  </si>
  <si>
    <t>Дмитриев Алексей</t>
  </si>
  <si>
    <t>Улыбышева Ольга Вячеславовна</t>
  </si>
  <si>
    <t xml:space="preserve">Овчинников Сергей Викторович </t>
  </si>
  <si>
    <t>Шумкина Ангелина Александровна</t>
  </si>
  <si>
    <t xml:space="preserve">Быкова Анастасия </t>
  </si>
  <si>
    <t xml:space="preserve">Иванова Марина Ивановна  </t>
  </si>
  <si>
    <t>Цветкова Наталья Валерьевна</t>
  </si>
  <si>
    <t>Благотворительное пожертвование на лечение котов Санты и Нельсона</t>
  </si>
  <si>
    <t>Благотворительное пожертвование на лечение кота Честера</t>
  </si>
  <si>
    <t xml:space="preserve">Лазарева Юлия Валерьевна  </t>
  </si>
  <si>
    <t xml:space="preserve">Горшкова Ирина </t>
  </si>
  <si>
    <t xml:space="preserve">Степанова Светлана </t>
  </si>
  <si>
    <t>Ярослава С</t>
  </si>
  <si>
    <t xml:space="preserve">Данилова Наталия </t>
  </si>
  <si>
    <t>Бузунов Муслим Рамзанович</t>
  </si>
  <si>
    <t>Яйл Римма Ш</t>
  </si>
  <si>
    <t>Чугунов Данил Владимирович</t>
  </si>
  <si>
    <t>Чучелина Екатерина Андреевна</t>
  </si>
  <si>
    <t xml:space="preserve">Егоров Евгений </t>
  </si>
  <si>
    <t>Ксения Петровна Б</t>
  </si>
  <si>
    <t>Шанкина Мария Руслановна</t>
  </si>
  <si>
    <t xml:space="preserve">Вершинина Мария </t>
  </si>
  <si>
    <t xml:space="preserve">Ху Фанлин </t>
  </si>
  <si>
    <t>Крутикова Марина Алексеевна</t>
  </si>
  <si>
    <t xml:space="preserve">Зиняков Дмитрий </t>
  </si>
  <si>
    <t xml:space="preserve">Цянь Цзинь </t>
  </si>
  <si>
    <t>Буката Диана Васильевна</t>
  </si>
  <si>
    <t xml:space="preserve">Папикян Лилит </t>
  </si>
  <si>
    <t xml:space="preserve">Хуан Цюхун </t>
  </si>
  <si>
    <t xml:space="preserve">Ун Синетх </t>
  </si>
  <si>
    <t xml:space="preserve">Кассем Жана </t>
  </si>
  <si>
    <t xml:space="preserve">Хорольцева Юлия </t>
  </si>
  <si>
    <t xml:space="preserve">Фарук Асма </t>
  </si>
  <si>
    <t xml:space="preserve">Ндогнгама Хосемануэл </t>
  </si>
  <si>
    <t xml:space="preserve">Нгием Ванань </t>
  </si>
  <si>
    <t xml:space="preserve">Зохомбина Кристиан </t>
  </si>
  <si>
    <t xml:space="preserve">Омарбеков Нурсултан </t>
  </si>
  <si>
    <t xml:space="preserve">Тарасенко Дарья </t>
  </si>
  <si>
    <t xml:space="preserve">Салмани мамагхани Садегх </t>
  </si>
  <si>
    <t>Фадевнина Дарина Константиновна</t>
  </si>
  <si>
    <t xml:space="preserve">Пермяшкина Анастасия Сергеевна </t>
  </si>
  <si>
    <t xml:space="preserve">Уваис Моханнад </t>
  </si>
  <si>
    <t xml:space="preserve">Игбал Ансароуди Сажжад </t>
  </si>
  <si>
    <t xml:space="preserve">Лю Цзяньфэн </t>
  </si>
  <si>
    <t xml:space="preserve">Ли Линьцзя </t>
  </si>
  <si>
    <t xml:space="preserve">Кари Рафи </t>
  </si>
  <si>
    <t xml:space="preserve">Махазака Сулуфунантенаина </t>
  </si>
  <si>
    <t xml:space="preserve">Симушкина Галина Ивановна </t>
  </si>
  <si>
    <t xml:space="preserve">Ганжали Фарзин </t>
  </si>
  <si>
    <t xml:space="preserve">Алганем Гассан </t>
  </si>
  <si>
    <t xml:space="preserve">Улуханян Армине </t>
  </si>
  <si>
    <t xml:space="preserve">Хуан Биньбинь </t>
  </si>
  <si>
    <t xml:space="preserve">Коваленко Ростислав </t>
  </si>
  <si>
    <t>Филиппенко Маргарита Олеговна</t>
  </si>
  <si>
    <t xml:space="preserve">Х Матлуба </t>
  </si>
  <si>
    <t>Иванеева Алина Витальевна</t>
  </si>
  <si>
    <t xml:space="preserve">Петровский Евгений </t>
  </si>
  <si>
    <t xml:space="preserve">Кыязбек  </t>
  </si>
  <si>
    <t>Сарычева Ева Константиновна</t>
  </si>
  <si>
    <t xml:space="preserve">Логунов Геннадий </t>
  </si>
  <si>
    <t xml:space="preserve">Кошелев А. </t>
  </si>
  <si>
    <t xml:space="preserve">Сапрыкина Екатерина Сергеевна </t>
  </si>
  <si>
    <t>Сидорова Евгения Андреевна</t>
  </si>
  <si>
    <t xml:space="preserve">Кобилчони Абдурахим </t>
  </si>
  <si>
    <t>Чуркина Валентина Константиновна</t>
  </si>
  <si>
    <t>Критинина Елизавета Вадимовна</t>
  </si>
  <si>
    <t xml:space="preserve">Комарова Ирина Николаевна </t>
  </si>
  <si>
    <t>Благотворительные пожертвования, собранные в ящик для сбора пожертвований, установленный в вет. центре "Комондор"</t>
  </si>
  <si>
    <t>Благотворительные пожертвования, собранные в ящик для сбора пожертвований, установленный в вет. клинике "Поливет"</t>
  </si>
  <si>
    <t>Проценты по договору банковского счета</t>
  </si>
  <si>
    <t>Благотворительное пожертвование от ООО "Осисофт"</t>
  </si>
  <si>
    <t>Оплата за вет. услуги - стерилизацию собаки Алисы в вет. клинике "Ветпомощь" Александров</t>
  </si>
  <si>
    <t>Оплата за вет. услуги - стерилизацию собаки Кроты в вет. клинике "Айболит +" Рязань</t>
  </si>
  <si>
    <t>Оплата за вет. услуги - стерилизацию кошки Мими и кастрацию котов Амура и Батона в вет. клинике "Аист-вет" Одинцово</t>
  </si>
  <si>
    <t>Оплата за вет. услуги - стерилизацию собаки Джули в вет. клинике "Лемур" Воскресенск</t>
  </si>
  <si>
    <t>Оплата за вет. услуги - стерилизацию собаки Тяпы в вет. клинике "Ветпомощь" Александров</t>
  </si>
  <si>
    <t>Оплата за вет. услуги - кастрацию кота Захара в вет. клинике "ЗооДубна"</t>
  </si>
  <si>
    <t>Оплата за вет. услуги - стерилизацию собак Стэллы и Лаки в вет. клинике "Сами с усами" г. Рязань</t>
  </si>
  <si>
    <t>Оплата за вет. услуги - стерилизацию собаки Пальмы в вет. клинике "Сами с усами" г. Рязань</t>
  </si>
  <si>
    <t>Оплата за вет. услуги - стерилизацию кошек Мохнатки и Полосатки в вет. клинике "Бимка" Лесной</t>
  </si>
  <si>
    <t>Оплата за вет. услуги - стерилизацию собаки Доры в вет. клинике "Сами с усами" г. Рязань</t>
  </si>
  <si>
    <t>Оплата за вет. услуги - стерилизацию кошек Ники и Маши в вет. клинике "В мире животных"</t>
  </si>
  <si>
    <t>Оплата за вет. услуги - диагностическую лапаротомию собаки Пятнашки в вет. клинике "В мире животных"</t>
  </si>
  <si>
    <t>Оплата за вет. услуги - стерилизацию собаки Евы в вет. клинике "Лемур" Воскресенск</t>
  </si>
  <si>
    <t>Оплата за вет. услуги - кастрация собаки Тайсона в вет. клинике "Алисавет Бутово"</t>
  </si>
  <si>
    <t>Оплата за вет. услуги - кастрацию собаки Лукоса в вет. клинике "В мире животных"</t>
  </si>
  <si>
    <t>Оплата за вет. услуги - стерилизацию собаки Линды в вет. клинике "Беланта" Братеево</t>
  </si>
  <si>
    <t>Оплата за вет. услуги - стерилизацию собаки Матильды в вет. клинике "Беланта" Братеево</t>
  </si>
  <si>
    <t>Оплата за вет. услуги - стерилизацию собаки Эмми в вет. клинике "Лемур" Воскресенск</t>
  </si>
  <si>
    <t>Оплата за вет. услуги - стерилизацию собаки Оливии в вет. клинике "Лемур" Воскресенск</t>
  </si>
  <si>
    <t>Оплата за вет. услуги - стерилизацию кошки Подружки в вет. клинике "В мире животных"</t>
  </si>
  <si>
    <t>Оплата за вет. услуги - кастрацию котов Лео, Марсика и Мартина в вет. клинике "В мире животных"</t>
  </si>
  <si>
    <t>Оплата за сканер и микрочипы</t>
  </si>
  <si>
    <t>Оплата за вет. услуги - стерилизацию кошки Мэри в вет. клинике "Бимка" Ашукино</t>
  </si>
  <si>
    <t>Оплата за вет. услуги - стерилизацию собак Найды и Златы в вет. клинике "Сами с усами" г. Рязань</t>
  </si>
  <si>
    <t>Оплата за вет. услуги - стационарное содержание собаки Белки в вет. клинике "Фауна"</t>
  </si>
  <si>
    <t>Оплата за вет. услуги - стерилизацию собаки Найды в вет. клинике "Астин" Рождественская</t>
  </si>
  <si>
    <t>Оплата за вет. услуги - стерилизацию кошек Десси, Кенди, Рыжки, Фроси, Мадлен, Эшли, Голубики, Жози, Ежевики, Малинки и Черники в вет. клинике "Астин" Рождественская</t>
  </si>
  <si>
    <t>Оплата за вет. услуги - стерилизацию кошки Танюши в вет. клинике "Бимка" Ашукино</t>
  </si>
  <si>
    <t>Оплата за вет. услуги - стерилизацию собак Нори, Ирмы, Жучки, Ляли, Бирмы и Гретты в вет. клинике "Умка" г. Калуга</t>
  </si>
  <si>
    <t>Оплата за вет. услуги - стерилизацию кошки Мэгги в вет. клинике "Бимка" Ашукино</t>
  </si>
  <si>
    <t>Оплата за вет. препараты и корм для кошки Кейтлин и щенков Кая, Герды и Ганса</t>
  </si>
  <si>
    <t>Оплата за вет. услуги - проведение операции кошке Рыси в вет. центре "Комондор"</t>
  </si>
  <si>
    <t>Оплата за вет. услуги - консультацию врача, проведение анализов кошке Тессе в вет. центре "Комондор"</t>
  </si>
  <si>
    <t>Оплата за вет. услуги - консультация врача для кошки Паулины в вет. центре "Комондор"</t>
  </si>
  <si>
    <t>Оплата за вет. услуги - прием врача собаки Зоуи в вет. центре "Комондор"</t>
  </si>
  <si>
    <t>Оплата за вет. услуги - прием терапевта кота Нельсона в вет. центре "Комондор"</t>
  </si>
  <si>
    <t>Оплата за вет. услуги - прием врача, проведение анализов и исследований коту Вениамину в вет. центре "Комондор"</t>
  </si>
  <si>
    <t>Оплата за вет. услуги - проведение исследования кошке Рыси в вет. центре "Комондор"</t>
  </si>
  <si>
    <t>Оплата за вет. услуги - прием терапевта кота Честера в вет. центре "Комондор"</t>
  </si>
  <si>
    <t>Оплата за вет. услуги - прием терапевта кошки Санты в вет. центре "Комондор"</t>
  </si>
  <si>
    <t>Оплата за вет. услуги - прием врача, проведение анализов и исследования собаке Астре в вет. клинике "Беланта" Братеево</t>
  </si>
  <si>
    <t>Оплата за вет. услуги - вакцинацию собаки Симбы в вет. клинике "Свой доктор" Кунцево</t>
  </si>
  <si>
    <t>Оплата за вет. услуги - прием врача, проведение анализов и исследований собаке Арчи в вет. клинике "Алисавет Бутово"</t>
  </si>
  <si>
    <t>Оплата за вет. услуги - прием врача, проведение анализов, исследований собаке Капе в вет. клинике "Биоконтроль"</t>
  </si>
  <si>
    <t>Оплата за вет. услуги - хирургическую операцию и лечение в стационаре собаки Капы в вет. клинике "Биоконтроль"</t>
  </si>
  <si>
    <t>Оплата за консервы для собак для Зеленоградского муниципального приюта</t>
  </si>
  <si>
    <t>Оплата за сухой корм для собак для приюта "Лайхаус"</t>
  </si>
  <si>
    <t>Оплата за корм для кошек для Кожуховского приюта</t>
  </si>
  <si>
    <t>Оплата за корм для собак для приюта "Территория добра" г. Клин</t>
  </si>
  <si>
    <t>Оплата за техническое обслуживание автомобиля</t>
  </si>
  <si>
    <t>Оплата за блокноты</t>
  </si>
  <si>
    <t>Оплата за канцелярские и хозяйственные товары</t>
  </si>
  <si>
    <t>Оплата за нанесение логотипа на сувенирную продукцию</t>
  </si>
  <si>
    <t>Оплата за ящики для пожертвований</t>
  </si>
  <si>
    <t>Оплата за вет. услуги - стерилизацию собак Жули и Хомы в вет. клинике "Беланта" Братеево</t>
  </si>
  <si>
    <t>Оплата за вет. услуги - стерилизацию собаки Чуши в вет. клинике "Аист-вет" Одинцово</t>
  </si>
  <si>
    <t>Оплата за вет. услуги - стерилизацию кошки Мурки в вет. клинике "Свой доктор" Кунцево</t>
  </si>
  <si>
    <t>Оплата за вет. услуги - стерилизацию кошек Зары и Маркизы в вет. клинике "ЗооДубна"</t>
  </si>
  <si>
    <t>Оплата за вет. услуги - стерилизацию собаки Лады в вет. клинике "ЗооДубна"</t>
  </si>
  <si>
    <t>Оплата за вет. услуги - стерилизацию собаки Евы в вет. клинике "Алисавет" на ул. Лобачевского</t>
  </si>
  <si>
    <t>Оплата за вет. услуги - стерилизацию кошки Мупси в вет. клинике "Пантера" г. Воскресенск</t>
  </si>
  <si>
    <t>Оплата за вет. услуги - стерилизацию кошки Люси в вет. клинике "Свой доктор" Котельники</t>
  </si>
  <si>
    <t>Оплата за вет. услуги - стерилизацию собаки Тины в вет. клинике "Алисавет Бутово"</t>
  </si>
  <si>
    <t>Оплата за вет. услуги - стерилизацию кошки Пупси в вет. клинике "Пантера" г. Воскресенск</t>
  </si>
  <si>
    <t>Оплата за вет. услуги - стерилизацию собаки Белки в вет. клинике "Фауна"</t>
  </si>
  <si>
    <t>Оплата за вет. услуги - стерилизацию кошки Люси в вет. клинике "Свой доктор" Кунцево</t>
  </si>
  <si>
    <t>Оплата за вет. услуги - стерилизацию кошки Масяни в вет. клинике "Свой доктор" Кунцево</t>
  </si>
  <si>
    <t>Оплата за вет. услуги - стерилизацию собаки Рыжули в вет. клинике "ЗооДубна"</t>
  </si>
  <si>
    <t>Заработная плата сотрудника, занятого в релизации программы, за январь</t>
  </si>
  <si>
    <t>Налоги и взносы от ФОТ сотрудника, занятого в релизации программы, за январь</t>
  </si>
  <si>
    <t>OLGA KUZNETSOVA</t>
  </si>
  <si>
    <t>FAINA RAYGORODSKAYA</t>
  </si>
  <si>
    <t>ELENA TERENTEVA</t>
  </si>
  <si>
    <t>DIANA VASILEVA</t>
  </si>
  <si>
    <t>Альфия Бахтеева</t>
  </si>
  <si>
    <t>VALERIYA TORMOZOVA</t>
  </si>
  <si>
    <t>TAISIYA MAXIMOVA</t>
  </si>
  <si>
    <t>EKATERINA LEBEDEVA</t>
  </si>
  <si>
    <t>AGAPOVA KSENIIA</t>
  </si>
  <si>
    <t>TATYANA EGOROVA</t>
  </si>
  <si>
    <t>ANNA GORNOSTAY</t>
  </si>
  <si>
    <t>IRINA LAKTYUSHINA</t>
  </si>
  <si>
    <t>ALISA LUBENSKAYA</t>
  </si>
  <si>
    <t>ROMAN ZHUKOV</t>
  </si>
  <si>
    <t>VALERIA YAKHINA</t>
  </si>
  <si>
    <t>ILYA NOVOSELSKY</t>
  </si>
  <si>
    <t>IVAN MEDVEDEV</t>
  </si>
  <si>
    <t>VLADISLAV BIKH</t>
  </si>
  <si>
    <t>ANASTASIA BORISOVA</t>
  </si>
  <si>
    <t>NIKOLAY SCHETININ</t>
  </si>
  <si>
    <t>VICTORIYA TITOVA</t>
  </si>
  <si>
    <t>JANIS DZENIS</t>
  </si>
  <si>
    <t>LIUDMILA BALOVNEVA</t>
  </si>
  <si>
    <t>DARINA ABDULLINA</t>
  </si>
  <si>
    <t>ALENA NIKOLSKAIA</t>
  </si>
  <si>
    <t>ANASTASIA BELSKAYA</t>
  </si>
  <si>
    <t>VLADISLAV PISKAREV</t>
  </si>
  <si>
    <t>YURIY NUKULIN</t>
  </si>
  <si>
    <t>ELENA PILYUGINA</t>
  </si>
  <si>
    <t>ELENA KAPUSTINA</t>
  </si>
  <si>
    <t>KDKSJSKS DJD</t>
  </si>
  <si>
    <t>SKAKOVSKAYA MARIYA</t>
  </si>
  <si>
    <t>MIKHAIL SOMOV</t>
  </si>
  <si>
    <t>YULIYA KOENOVA</t>
  </si>
  <si>
    <t>ANNA DENISOVA</t>
  </si>
  <si>
    <t>ALEXANDER KOTOV</t>
  </si>
  <si>
    <t>ELENA KOSTINA</t>
  </si>
  <si>
    <t>OLEG IVANOV</t>
  </si>
  <si>
    <t>ANASTASIYA LUNINA</t>
  </si>
  <si>
    <t>ROMAN VASILCHUK</t>
  </si>
  <si>
    <t>ALISA LAVRENTEVA</t>
  </si>
  <si>
    <t>IVAN FEDOROV</t>
  </si>
  <si>
    <t>TATYANA SHASHKINA</t>
  </si>
  <si>
    <t>DANATA JELISEJEVA</t>
  </si>
  <si>
    <t>ALENA POLOSUKHINA</t>
  </si>
  <si>
    <t>NATALIA SYSOEVA</t>
  </si>
  <si>
    <t>ALEKSEI FOMIN</t>
  </si>
  <si>
    <t>ELENA VANKOVA</t>
  </si>
  <si>
    <t>DENIS MOVSESOV</t>
  </si>
  <si>
    <t>IVAN KOZLOV</t>
  </si>
  <si>
    <t>KSENIA KONONOVA</t>
  </si>
  <si>
    <t>KSENIYA SHILKINA</t>
  </si>
  <si>
    <t>A GRIGORASHENKO</t>
  </si>
  <si>
    <t>VASILISA DELONE</t>
  </si>
  <si>
    <t>ANASTASIYA LEVCHENKO</t>
  </si>
  <si>
    <t>DMITRY LATUNOV</t>
  </si>
  <si>
    <t>KRISTINA GROMOVA</t>
  </si>
  <si>
    <t>Благотворительное пожертвование в Фонд РЭЙ</t>
  </si>
  <si>
    <t>KRISTINA KOVALEVSKAYA</t>
  </si>
  <si>
    <t>SOFIA</t>
  </si>
  <si>
    <t>KOTOV ILYA</t>
  </si>
  <si>
    <t>V. SHAKIRZYANOVA</t>
  </si>
  <si>
    <t>OLGA CHEKHUNOVA</t>
  </si>
  <si>
    <t>ELENA KHARCHUTKINA</t>
  </si>
  <si>
    <t>MARIA FOMINA</t>
  </si>
  <si>
    <t>ELENA CHEREMISINA</t>
  </si>
  <si>
    <t>SVETLANA AVALIANI</t>
  </si>
  <si>
    <t>EKATERINA BAGINA</t>
  </si>
  <si>
    <t>TATYNA ZYUKOVA</t>
  </si>
  <si>
    <t>EKATERINA NEGRILO</t>
  </si>
  <si>
    <t>SVETLANA SAVELYEVA</t>
  </si>
  <si>
    <t>DENIS LASHUKOV</t>
  </si>
  <si>
    <t>ALEXEY ZAKHAROV</t>
  </si>
  <si>
    <t>ALEKSANDRA ERMAKOVA</t>
  </si>
  <si>
    <t>NIKITA IVANOV</t>
  </si>
  <si>
    <t>DARIA VOINOVA</t>
  </si>
  <si>
    <t>ELENA MAYOROVA</t>
  </si>
  <si>
    <t>ANDREY ALYASOV</t>
  </si>
  <si>
    <t>RAMIL ZARTDINOV</t>
  </si>
  <si>
    <t>YULIYA CHEREPANOVA</t>
  </si>
  <si>
    <t>OLGA PANINA</t>
  </si>
  <si>
    <t>OLGA FEDOSKINA</t>
  </si>
  <si>
    <t>NINA POMUKHINA</t>
  </si>
  <si>
    <t>DARYA SHISHKINA</t>
  </si>
  <si>
    <t>TATYANA SPITSYNA</t>
  </si>
  <si>
    <t>SHPILEVSKYA ELENA</t>
  </si>
  <si>
    <t>ALENA SINICHKINA</t>
  </si>
  <si>
    <t>EGOR DRUGOV</t>
  </si>
  <si>
    <t>VISA CARDHOLDER</t>
  </si>
  <si>
    <t>KSENIA FILIPENKOVA</t>
  </si>
  <si>
    <t>OLGA MALMBERG</t>
  </si>
  <si>
    <t>MURAD SAIDOV</t>
  </si>
  <si>
    <t>MARIIA MIANDINA</t>
  </si>
  <si>
    <t>RIMMA SAVICHEVA</t>
  </si>
  <si>
    <t>KSENIYA GERASIMENKO</t>
  </si>
  <si>
    <t>ILYA NESTEROVICH</t>
  </si>
  <si>
    <t>MARINA ISMAILOVA</t>
  </si>
  <si>
    <t>A. GORSHUNOVA</t>
  </si>
  <si>
    <t>ELIZAVETA SELEZNYOVA</t>
  </si>
  <si>
    <t>ELENA BOGDANOVA</t>
  </si>
  <si>
    <t>IRINA ANTONOVA</t>
  </si>
  <si>
    <t>Мария Шимченко</t>
  </si>
  <si>
    <t>ELINA EROKHINA</t>
  </si>
  <si>
    <t>NATALIA PETRUKHINA</t>
  </si>
  <si>
    <t>ALEXEY LOPATCHENKO</t>
  </si>
  <si>
    <t>NATALIA KUDRYASHOVA</t>
  </si>
  <si>
    <t>Ксения Андерс</t>
  </si>
  <si>
    <t>DUBIKOVA ELENA</t>
  </si>
  <si>
    <t>NATALYA YAKUNINA</t>
  </si>
  <si>
    <t>MARINA KOSTEREVA</t>
  </si>
  <si>
    <t>T.KONSTANTINOVA</t>
  </si>
  <si>
    <t>EKATERINA YUDAEVA</t>
  </si>
  <si>
    <t>ARINA MILOKHINA</t>
  </si>
  <si>
    <t>ENGELINA BAROVA</t>
  </si>
  <si>
    <t>NIKOLAY IVSHIN</t>
  </si>
  <si>
    <t>IRINA SHINOVA</t>
  </si>
  <si>
    <t>OLGA MASHKO</t>
  </si>
  <si>
    <t>EKATERINA KOMOVA</t>
  </si>
  <si>
    <t>VEZORGINA MARIA</t>
  </si>
  <si>
    <t>Благотворительное пожертвование на лечение собаки Жужи</t>
  </si>
  <si>
    <t>ILYAS BIKBULATOV</t>
  </si>
  <si>
    <t>ALEXANDRA CHERNIKOVA</t>
  </si>
  <si>
    <t>ANNA IVANOVA</t>
  </si>
  <si>
    <t>EVGENIYA ZOSIMOVA</t>
  </si>
  <si>
    <t>AISTOV ALEXEY</t>
  </si>
  <si>
    <t>VALENTINA KNIAZKINA</t>
  </si>
  <si>
    <t>Благотворительное пожертвование на покупку будок для приюта</t>
  </si>
  <si>
    <t>PRONCHENKOVA</t>
  </si>
  <si>
    <t>AYGUL KORZUNOVA</t>
  </si>
  <si>
    <t>DERGUNOVA OLGA</t>
  </si>
  <si>
    <t>EKATERINA KURINA</t>
  </si>
  <si>
    <t>MANUYLOVA ANASTASYA</t>
  </si>
  <si>
    <t>ALINA MIRONOVICH</t>
  </si>
  <si>
    <t>MARINA LOMOVA</t>
  </si>
  <si>
    <t>ANZELA DMITRIEVA</t>
  </si>
  <si>
    <t>KHVOSTENKO ALENA</t>
  </si>
  <si>
    <t>VIKTORIYA EMSHANOVA</t>
  </si>
  <si>
    <t>SVETLANA LOGASHKINA</t>
  </si>
  <si>
    <t>SERGEI LIAKIN</t>
  </si>
  <si>
    <t>MAXIM SOLDATENKOV</t>
  </si>
  <si>
    <t>AYZA PRIVALOVA</t>
  </si>
  <si>
    <t>OXANA ANDREEVA</t>
  </si>
  <si>
    <t>ALEXANDER KABALENOV</t>
  </si>
  <si>
    <t>TSYMBALIUK IULIIA</t>
  </si>
  <si>
    <t>ANASTASIA AFANASEVA</t>
  </si>
  <si>
    <t>K. SHALOMITSKAYA</t>
  </si>
  <si>
    <t>Юлия Есенина</t>
  </si>
  <si>
    <t>A.UGOLNIKOVA</t>
  </si>
  <si>
    <t>EKATERINA IVANOVA</t>
  </si>
  <si>
    <t>ALEKSEY VORONIN</t>
  </si>
  <si>
    <t>ANNA KOTOVA</t>
  </si>
  <si>
    <t>Анна Минаева</t>
  </si>
  <si>
    <t>INNA OBLAPOVA</t>
  </si>
  <si>
    <t>SERGEY BONDAREV</t>
  </si>
  <si>
    <t>IRINA KURNOSOVA</t>
  </si>
  <si>
    <t>Благотворительное пожертвование на лечение собаки Персика</t>
  </si>
  <si>
    <t>ARYUNA ZANAEVA</t>
  </si>
  <si>
    <t>MARIA OLEYNIKOVA</t>
  </si>
  <si>
    <t>AISHAT OKHTOVA</t>
  </si>
  <si>
    <t>ALENA NAUMENKOVA</t>
  </si>
  <si>
    <t>KIRILL LYUBKIN</t>
  </si>
  <si>
    <t>Анастасия Кулакова</t>
  </si>
  <si>
    <t>NATALIA GUKASYAN</t>
  </si>
  <si>
    <t>TATIANA BALTUTIS</t>
  </si>
  <si>
    <t>MIKHAIL FILATOV</t>
  </si>
  <si>
    <t>IRINA SEMENOVA</t>
  </si>
  <si>
    <t>Надя Быстрицкая</t>
  </si>
  <si>
    <t>Полина Попова</t>
  </si>
  <si>
    <t>OLGA FEDOTOVSKIKH</t>
  </si>
  <si>
    <t>ALENA GAYDUK</t>
  </si>
  <si>
    <t>YULIYA MAKAROVA</t>
  </si>
  <si>
    <t>NATALYA VASILEVA</t>
  </si>
  <si>
    <t>GEORGIY OBLAPENKO</t>
  </si>
  <si>
    <t>EKATERINA SKOBEYKO</t>
  </si>
  <si>
    <t>MARIA MEDVEDKOVA</t>
  </si>
  <si>
    <t>ELENA ULIANOVA</t>
  </si>
  <si>
    <t>Степан Толстов</t>
  </si>
  <si>
    <t>ZINUR SUKHAEV</t>
  </si>
  <si>
    <t>EKATERINA GORBATENKO</t>
  </si>
  <si>
    <t>ALEXANDR SAPUNTSOV</t>
  </si>
  <si>
    <t>POLINA PANTELEEVA</t>
  </si>
  <si>
    <t>AMY BOLEY</t>
  </si>
  <si>
    <t>ALEXANDER</t>
  </si>
  <si>
    <t>SVETLANA SHCHERBATOVA</t>
  </si>
  <si>
    <t>ANNA KOROBEINIKOVA</t>
  </si>
  <si>
    <t>ANNA PALTSEVA</t>
  </si>
  <si>
    <t>GALINA ZELENKOVA</t>
  </si>
  <si>
    <t>KIRILLOVA LIDIA</t>
  </si>
  <si>
    <t>IVAN KAROPA</t>
  </si>
  <si>
    <t>STANISLAV PODCHASKIY</t>
  </si>
  <si>
    <t>ANNA PETRENKO</t>
  </si>
  <si>
    <t>SVETLANA SALNIKOVA</t>
  </si>
  <si>
    <t>DARIA LABKOVSKAYA</t>
  </si>
  <si>
    <t>EKATERINA MAKARENKOVA</t>
  </si>
  <si>
    <t>OLGA DUMANSKAYA</t>
  </si>
  <si>
    <t>ALEKSEY SOMOV</t>
  </si>
  <si>
    <t>OLGA MARKHASHOVA</t>
  </si>
  <si>
    <t>GALINA ALEXANDROVA</t>
  </si>
  <si>
    <t>DINARA SHAYKHINA</t>
  </si>
  <si>
    <t>ANASTASIYA MIKHINA</t>
  </si>
  <si>
    <t>MARGARITA BONDAREVA</t>
  </si>
  <si>
    <t>VALERIA ZHUKOVA</t>
  </si>
  <si>
    <t>YULIYA KUZNETSOVA</t>
  </si>
  <si>
    <t>SVETLANA ROMANOVA</t>
  </si>
  <si>
    <t>OKSANA SHOLTYREVA</t>
  </si>
  <si>
    <t>VALERIY ASVAROV</t>
  </si>
  <si>
    <t>PAVEL TIMOFEEV</t>
  </si>
  <si>
    <t>DARYA AVERYANOVA</t>
  </si>
  <si>
    <t>ANNA RAKOVICH-NAKHIMOVA</t>
  </si>
  <si>
    <t>INESSA ROCHEVA</t>
  </si>
  <si>
    <t>ALEKSANDRA MINAEVA</t>
  </si>
  <si>
    <t>MARIA REBROVA</t>
  </si>
  <si>
    <t>NIZHEGORODTSEVA EKATERINA</t>
  </si>
  <si>
    <t>ALEXANDRA KRAVCHENKO</t>
  </si>
  <si>
    <t>NADEZHDA PRIKHODKO</t>
  </si>
  <si>
    <t>OKSANA KOZLOVA</t>
  </si>
  <si>
    <t>ANASTASIA MOKHOVA</t>
  </si>
  <si>
    <t>ANNA BYKOVA</t>
  </si>
  <si>
    <t>REZEDA AKHMETZHANOVA</t>
  </si>
  <si>
    <t>SHAMIL GALIMULILN</t>
  </si>
  <si>
    <t>OLGA PAVSHOK</t>
  </si>
  <si>
    <t>ALESYA SHITIKOVA</t>
  </si>
  <si>
    <t>VALERIYA ARISTOVA</t>
  </si>
  <si>
    <t>MAKSIM OVCHINNIKOV</t>
  </si>
  <si>
    <t>MARINA GORBATOVA</t>
  </si>
  <si>
    <t>DARIA RYAZANTSEVA</t>
  </si>
  <si>
    <t>Благотворительное пожертвование на лечение кота Васи</t>
  </si>
  <si>
    <t>SHMIDT ANNA</t>
  </si>
  <si>
    <t>Анна Лосева</t>
  </si>
  <si>
    <t>MARIIA SAPRONOVA</t>
  </si>
  <si>
    <t>ALEKSANDR PLETNEV</t>
  </si>
  <si>
    <t>MARINA PETUKHOVA</t>
  </si>
  <si>
    <t>T MESHCHERIAKOVA</t>
  </si>
  <si>
    <t>SAHAROVA ANASTASIA</t>
  </si>
  <si>
    <t>ANASTASIA KOLTYSHEVA</t>
  </si>
  <si>
    <t>VALERIYA CHERNYKH</t>
  </si>
  <si>
    <t>VLADISLAV</t>
  </si>
  <si>
    <t>EVELINA PICHUGINA</t>
  </si>
  <si>
    <t>VLADIMIR</t>
  </si>
  <si>
    <t>Мария Гейзер</t>
  </si>
  <si>
    <t>SERGEY GORSHKOV</t>
  </si>
  <si>
    <t>A KHALTURINA</t>
  </si>
  <si>
    <t>NATALIA MELIKAEVA</t>
  </si>
  <si>
    <t>YULIYA SERGEEVA</t>
  </si>
  <si>
    <t>VYACHESLAV MININ</t>
  </si>
  <si>
    <t>ANASTASIA MIROVA</t>
  </si>
  <si>
    <t>ELLA ATABEKOVA</t>
  </si>
  <si>
    <t>ELIZAVETA KOTOVA</t>
  </si>
  <si>
    <t>EKATERINA SOKOLOVA</t>
  </si>
  <si>
    <t>TIMUR MAMAEV</t>
  </si>
  <si>
    <t>KRISTINA OSADCHEVA</t>
  </si>
  <si>
    <t>ALEXANDER BARABANOV</t>
  </si>
  <si>
    <t>февраль</t>
  </si>
  <si>
    <t>Evgeniya Alexandrova</t>
  </si>
  <si>
    <t>453,40 RUB</t>
  </si>
  <si>
    <t>Буслова Наталья</t>
  </si>
  <si>
    <t>Natalia Bodrova</t>
  </si>
  <si>
    <t>10 000,00 RUB</t>
  </si>
  <si>
    <t>Yana Goncharenko</t>
  </si>
  <si>
    <t>2 000,00 RUB</t>
  </si>
  <si>
    <t>Румянцева Ульяна</t>
  </si>
  <si>
    <t>777,00 RUB</t>
  </si>
  <si>
    <t>Левина Евгения</t>
  </si>
  <si>
    <t>1 222,70 RUB</t>
  </si>
  <si>
    <t>1 000,00 RUB</t>
  </si>
  <si>
    <t>700,00 RUB</t>
  </si>
  <si>
    <t>457,11 RUB</t>
  </si>
  <si>
    <t>500,00 RUB</t>
  </si>
  <si>
    <t>300,00 RUB</t>
  </si>
  <si>
    <t>490,00 RUB</t>
  </si>
  <si>
    <t>447,09 RUB</t>
  </si>
  <si>
    <t>160,00 RUB</t>
  </si>
  <si>
    <t>318,11 RUB</t>
  </si>
  <si>
    <t>Ермакова Анастасия</t>
  </si>
  <si>
    <t>Yulia Shaykhlislamova</t>
  </si>
  <si>
    <t>Коля</t>
  </si>
  <si>
    <t>Татьяна Горбачева</t>
  </si>
  <si>
    <t>Алия</t>
  </si>
  <si>
    <t>Alex</t>
  </si>
  <si>
    <t>Вадим</t>
  </si>
  <si>
    <t>Соловьев Сергей</t>
  </si>
  <si>
    <t>0292</t>
  </si>
  <si>
    <t>5705</t>
  </si>
  <si>
    <t>9136</t>
  </si>
  <si>
    <t>7001</t>
  </si>
  <si>
    <t>0201</t>
  </si>
  <si>
    <t>0788</t>
  </si>
  <si>
    <t>1657</t>
  </si>
  <si>
    <t>0450</t>
  </si>
  <si>
    <t>7865</t>
  </si>
  <si>
    <t>6025</t>
  </si>
  <si>
    <t>0022</t>
  </si>
  <si>
    <t>3179</t>
  </si>
  <si>
    <t>3947</t>
  </si>
  <si>
    <t>8091</t>
  </si>
  <si>
    <t>8969</t>
  </si>
  <si>
    <t>4989</t>
  </si>
  <si>
    <t>8670</t>
  </si>
  <si>
    <t>2464</t>
  </si>
  <si>
    <t>7849</t>
  </si>
  <si>
    <t>2892</t>
  </si>
  <si>
    <t>7499</t>
  </si>
  <si>
    <t>0525</t>
  </si>
  <si>
    <t>4577</t>
  </si>
  <si>
    <t>2653</t>
  </si>
  <si>
    <t>2651</t>
  </si>
  <si>
    <t>0257</t>
  </si>
  <si>
    <t>Оплата за мед. препараты для щенков Кая, Герды и Ганса</t>
  </si>
  <si>
    <t>Оплата за вет. препараты и корм для щенков Кая, Герды и Ганса</t>
  </si>
  <si>
    <t>Оплата за корм для щенков Кая, Герды и Ганса</t>
  </si>
  <si>
    <t>Оплата за вет. препараты щенка Ганса</t>
  </si>
  <si>
    <t>Налоги и взносы от ФОТ сотрудников (2 человека), занятых в релизации программы, за декабрь</t>
  </si>
  <si>
    <t>Оплата труда сотрудников (5 человек), занятых в релизации программы, за январь</t>
  </si>
  <si>
    <t>Налоги и взносы от ФОТ сотрудников (5 человек), занятых в релизации программы, за январь</t>
  </si>
  <si>
    <t>Налоги и взносы от ФОТ сотрудников (5 человек), занятых в релизации программы, за декабрь</t>
  </si>
  <si>
    <t>Перечисление налогов и взносов от ФОТ за декабрь</t>
  </si>
  <si>
    <t>Перечисление членских взносов в БС "Все вместе"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</si>
</sst>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#,##0.00&quot;р.&quot;"/>
    <numFmt numFmtId="180" formatCode="#\ ##0.00"/>
    <numFmt numFmtId="187" formatCode="dd\.mm\.yyyy"/>
    <numFmt numFmtId="192" formatCode="yyyy\-mm\-dd\ hh:mm:ss"/>
  </numFmts>
  <fonts count="20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Fill="0" applyProtection="0"/>
  </cellStyleXfs>
  <cellXfs count="168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4" fontId="2" fillId="2" borderId="2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Protection="1"/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2" borderId="3" xfId="0" applyFont="1" applyFill="1" applyBorder="1" applyProtection="1"/>
    <xf numFmtId="0" fontId="4" fillId="2" borderId="1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4" fontId="2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73" fontId="2" fillId="3" borderId="3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4" fillId="3" borderId="3" xfId="0" applyNumberFormat="1" applyFont="1" applyFill="1" applyBorder="1" applyAlignment="1" applyProtection="1">
      <alignment horizontal="center" vertical="center"/>
    </xf>
    <xf numFmtId="173" fontId="8" fillId="2" borderId="3" xfId="0" applyNumberFormat="1" applyFont="1" applyFill="1" applyBorder="1" applyAlignment="1" applyProtection="1">
      <alignment horizontal="right" vertical="center"/>
    </xf>
    <xf numFmtId="173" fontId="8" fillId="0" borderId="0" xfId="0" applyNumberFormat="1" applyFont="1" applyFill="1" applyBorder="1" applyAlignment="1" applyProtection="1">
      <alignment horizontal="right" vertical="center"/>
    </xf>
    <xf numFmtId="173" fontId="4" fillId="3" borderId="3" xfId="0" applyNumberFormat="1" applyFont="1" applyFill="1" applyBorder="1" applyAlignment="1" applyProtection="1">
      <alignment horizontal="center"/>
    </xf>
    <xf numFmtId="173" fontId="9" fillId="2" borderId="3" xfId="0" applyNumberFormat="1" applyFont="1" applyFill="1" applyBorder="1" applyAlignment="1" applyProtection="1">
      <alignment vertical="center"/>
    </xf>
    <xf numFmtId="173" fontId="8" fillId="2" borderId="3" xfId="0" applyNumberFormat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/>
    </xf>
    <xf numFmtId="4" fontId="13" fillId="0" borderId="0" xfId="0" applyNumberFormat="1" applyFont="1" applyFill="1" applyAlignment="1" applyProtection="1">
      <alignment horizontal="center" vertical="center"/>
    </xf>
    <xf numFmtId="4" fontId="13" fillId="0" borderId="0" xfId="0" applyNumberFormat="1" applyFont="1" applyFill="1" applyProtection="1"/>
    <xf numFmtId="4" fontId="0" fillId="0" borderId="0" xfId="0" applyNumberFormat="1" applyFill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Protection="1"/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13" fillId="0" borderId="0" xfId="0" applyFont="1" applyFill="1" applyAlignment="1" applyProtection="1">
      <alignment horizontal="center" vertical="center"/>
    </xf>
    <xf numFmtId="0" fontId="1" fillId="0" borderId="0" xfId="0" applyFont="1" applyFill="1" applyProtection="1"/>
    <xf numFmtId="0" fontId="2" fillId="2" borderId="3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2" fillId="2" borderId="2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73" fontId="8" fillId="3" borderId="3" xfId="0" applyNumberFormat="1" applyFont="1" applyFill="1" applyBorder="1" applyAlignment="1" applyProtection="1">
      <alignment horizontal="right"/>
    </xf>
    <xf numFmtId="14" fontId="0" fillId="0" borderId="0" xfId="0" applyNumberFormat="1" applyFill="1" applyAlignment="1" applyProtection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87" fontId="1" fillId="0" borderId="4" xfId="0" applyNumberFormat="1" applyFont="1" applyFill="1" applyBorder="1" applyAlignment="1" applyProtection="1">
      <alignment horizontal="center" vertical="center"/>
    </xf>
    <xf numFmtId="14" fontId="3" fillId="2" borderId="1" xfId="0" applyNumberFormat="1" applyFont="1" applyFill="1" applyBorder="1" applyAlignment="1" applyProtection="1">
      <alignment horizontal="left" vertical="center"/>
    </xf>
    <xf numFmtId="4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wrapText="1"/>
    </xf>
    <xf numFmtId="4" fontId="15" fillId="4" borderId="20" xfId="0" applyNumberFormat="1" applyFont="1" applyFill="1" applyBorder="1" applyAlignment="1" applyProtection="1">
      <alignment horizontal="center" vertical="center" wrapText="1"/>
    </xf>
    <xf numFmtId="0" fontId="15" fillId="0" borderId="20" xfId="0" applyNumberFormat="1" applyFont="1" applyFill="1" applyBorder="1" applyAlignment="1" applyProtection="1">
      <alignment horizontal="left" vertical="center" wrapText="1"/>
    </xf>
    <xf numFmtId="0" fontId="16" fillId="4" borderId="20" xfId="0" applyNumberFormat="1" applyFont="1" applyFill="1" applyBorder="1" applyAlignment="1" applyProtection="1">
      <alignment horizontal="center" vertical="center" wrapText="1"/>
    </xf>
    <xf numFmtId="4" fontId="16" fillId="4" borderId="20" xfId="0" applyNumberFormat="1" applyFont="1" applyFill="1" applyBorder="1" applyAlignment="1" applyProtection="1">
      <alignment horizontal="center" vertical="center" wrapText="1"/>
    </xf>
    <xf numFmtId="0" fontId="16" fillId="4" borderId="20" xfId="0" applyNumberFormat="1" applyFont="1" applyFill="1" applyBorder="1" applyAlignment="1" applyProtection="1">
      <alignment horizontal="left" vertical="center" wrapText="1"/>
    </xf>
    <xf numFmtId="187" fontId="1" fillId="0" borderId="6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 wrapText="1"/>
    </xf>
    <xf numFmtId="0" fontId="1" fillId="0" borderId="4" xfId="0" applyFont="1" applyBorder="1"/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4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14" fontId="1" fillId="0" borderId="4" xfId="0" applyNumberFormat="1" applyFont="1" applyFill="1" applyBorder="1" applyAlignment="1" applyProtection="1">
      <alignment horizontal="center" vertical="center"/>
    </xf>
    <xf numFmtId="14" fontId="3" fillId="2" borderId="1" xfId="0" applyNumberFormat="1" applyFont="1" applyFill="1" applyBorder="1" applyAlignment="1" applyProtection="1">
      <alignment vertical="center"/>
    </xf>
    <xf numFmtId="14" fontId="3" fillId="2" borderId="2" xfId="0" applyNumberFormat="1" applyFont="1" applyFill="1" applyBorder="1" applyAlignment="1" applyProtection="1">
      <alignment vertical="center"/>
    </xf>
    <xf numFmtId="14" fontId="3" fillId="2" borderId="3" xfId="0" applyNumberFormat="1" applyFont="1" applyFill="1" applyBorder="1" applyAlignment="1" applyProtection="1">
      <alignment vertical="center"/>
    </xf>
    <xf numFmtId="0" fontId="15" fillId="4" borderId="20" xfId="0" applyNumberFormat="1" applyFont="1" applyFill="1" applyBorder="1" applyAlignment="1" applyProtection="1">
      <alignment horizontal="left" vertical="center" wrapText="1"/>
    </xf>
    <xf numFmtId="4" fontId="15" fillId="0" borderId="2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14" fontId="1" fillId="0" borderId="4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15" fillId="4" borderId="20" xfId="0" applyNumberFormat="1" applyFont="1" applyFill="1" applyBorder="1" applyAlignment="1" applyProtection="1">
      <alignment horizontal="center" vertical="center" wrapText="1"/>
    </xf>
    <xf numFmtId="14" fontId="15" fillId="0" borderId="21" xfId="0" applyNumberFormat="1" applyFont="1" applyFill="1" applyBorder="1" applyAlignment="1" applyProtection="1">
      <alignment horizontal="center" vertical="center" wrapText="1"/>
    </xf>
    <xf numFmtId="187" fontId="15" fillId="4" borderId="20" xfId="0" applyNumberFormat="1" applyFont="1" applyFill="1" applyBorder="1" applyAlignment="1" applyProtection="1">
      <alignment horizontal="center" vertical="center" wrapText="1"/>
    </xf>
    <xf numFmtId="0" fontId="0" fillId="0" borderId="4" xfId="0" applyBorder="1"/>
    <xf numFmtId="187" fontId="16" fillId="4" borderId="20" xfId="0" applyNumberFormat="1" applyFont="1" applyFill="1" applyBorder="1" applyAlignment="1" applyProtection="1">
      <alignment horizontal="center" vertical="center" wrapText="1"/>
    </xf>
    <xf numFmtId="14" fontId="16" fillId="4" borderId="20" xfId="0" applyNumberFormat="1" applyFont="1" applyFill="1" applyBorder="1" applyAlignment="1" applyProtection="1">
      <alignment horizontal="center" vertical="center" wrapText="1"/>
    </xf>
    <xf numFmtId="4" fontId="17" fillId="0" borderId="20" xfId="0" applyNumberFormat="1" applyFont="1" applyFill="1" applyBorder="1" applyAlignment="1" applyProtection="1">
      <alignment horizontal="center" vertical="center" wrapText="1"/>
    </xf>
    <xf numFmtId="4" fontId="10" fillId="0" borderId="20" xfId="0" applyNumberFormat="1" applyFont="1" applyFill="1" applyBorder="1" applyAlignment="1" applyProtection="1">
      <alignment horizontal="center" vertical="center" wrapText="1"/>
    </xf>
    <xf numFmtId="4" fontId="17" fillId="0" borderId="21" xfId="0" applyNumberFormat="1" applyFont="1" applyFill="1" applyBorder="1" applyAlignment="1" applyProtection="1">
      <alignment horizontal="center" vertical="center" wrapText="1"/>
    </xf>
    <xf numFmtId="4" fontId="15" fillId="4" borderId="22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4" fontId="1" fillId="0" borderId="5" xfId="0" applyNumberFormat="1" applyFont="1" applyFill="1" applyBorder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vertical="center" wrapText="1"/>
    </xf>
    <xf numFmtId="0" fontId="1" fillId="0" borderId="1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Border="1"/>
    <xf numFmtId="49" fontId="0" fillId="0" borderId="4" xfId="0" applyNumberForma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80" fontId="0" fillId="0" borderId="4" xfId="0" applyNumberFormat="1" applyBorder="1" applyAlignment="1">
      <alignment horizontal="center"/>
    </xf>
    <xf numFmtId="192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14" fontId="1" fillId="0" borderId="11" xfId="0" applyNumberFormat="1" applyFont="1" applyFill="1" applyBorder="1" applyAlignment="1" applyProtection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/>
    </xf>
    <xf numFmtId="4" fontId="1" fillId="0" borderId="10" xfId="0" applyNumberFormat="1" applyFont="1" applyFill="1" applyBorder="1" applyAlignment="1" applyProtection="1">
      <alignment vertical="center" wrapText="1"/>
    </xf>
    <xf numFmtId="187" fontId="1" fillId="0" borderId="12" xfId="0" applyNumberFormat="1" applyFont="1" applyFill="1" applyBorder="1" applyAlignment="1" applyProtection="1">
      <alignment horizontal="center" vertical="center"/>
    </xf>
    <xf numFmtId="4" fontId="1" fillId="0" borderId="13" xfId="0" applyNumberFormat="1" applyFont="1" applyFill="1" applyBorder="1" applyAlignment="1" applyProtection="1">
      <alignment horizontal="center" vertical="center"/>
    </xf>
    <xf numFmtId="4" fontId="1" fillId="0" borderId="13" xfId="0" applyNumberFormat="1" applyFont="1" applyFill="1" applyBorder="1" applyAlignment="1" applyProtection="1">
      <alignment vertical="center" wrapText="1"/>
    </xf>
    <xf numFmtId="49" fontId="1" fillId="0" borderId="4" xfId="0" applyNumberFormat="1" applyFon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vertical="center" wrapText="1"/>
    </xf>
    <xf numFmtId="4" fontId="15" fillId="4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Border="1"/>
    <xf numFmtId="0" fontId="0" fillId="0" borderId="0" xfId="0"/>
    <xf numFmtId="187" fontId="1" fillId="0" borderId="11" xfId="0" applyNumberFormat="1" applyFont="1" applyFill="1" applyBorder="1" applyAlignment="1" applyProtection="1">
      <alignment horizontal="center" vertical="center"/>
    </xf>
    <xf numFmtId="4" fontId="1" fillId="0" borderId="10" xfId="0" applyNumberFormat="1" applyFont="1" applyFill="1" applyBorder="1" applyAlignment="1" applyProtection="1">
      <alignment horizontal="left" vertical="center" wrapText="1"/>
    </xf>
    <xf numFmtId="0" fontId="15" fillId="4" borderId="4" xfId="0" applyNumberFormat="1" applyFont="1" applyFill="1" applyBorder="1" applyAlignment="1" applyProtection="1">
      <alignment horizontal="left" vertical="center" wrapText="1"/>
    </xf>
    <xf numFmtId="187" fontId="15" fillId="4" borderId="4" xfId="0" applyNumberFormat="1" applyFont="1" applyFill="1" applyBorder="1" applyAlignment="1" applyProtection="1">
      <alignment horizontal="center" vertical="center" wrapText="1"/>
    </xf>
    <xf numFmtId="4" fontId="17" fillId="0" borderId="4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" fillId="0" borderId="4" xfId="0" applyFont="1" applyFill="1" applyBorder="1"/>
    <xf numFmtId="0" fontId="18" fillId="0" borderId="0" xfId="0" applyFont="1" applyFill="1" applyAlignment="1" applyProtection="1">
      <alignment horizontal="center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4" fontId="13" fillId="0" borderId="0" xfId="0" applyNumberFormat="1" applyFont="1" applyFill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19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14" fontId="2" fillId="2" borderId="15" xfId="0" applyNumberFormat="1" applyFont="1" applyFill="1" applyBorder="1" applyAlignment="1" applyProtection="1">
      <alignment horizontal="left" vertical="center"/>
    </xf>
    <xf numFmtId="14" fontId="2" fillId="2" borderId="16" xfId="0" applyNumberFormat="1" applyFont="1" applyFill="1" applyBorder="1" applyAlignment="1" applyProtection="1">
      <alignment horizontal="left" vertical="center"/>
    </xf>
    <xf numFmtId="14" fontId="2" fillId="2" borderId="17" xfId="0" applyNumberFormat="1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15" fillId="4" borderId="4" xfId="0" applyNumberFormat="1" applyFont="1" applyFill="1" applyBorder="1" applyAlignment="1" applyProtection="1">
      <alignment horizontal="left" vertical="center" wrapText="1"/>
    </xf>
    <xf numFmtId="0" fontId="2" fillId="2" borderId="18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19" xfId="0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1651000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5"/>
  <sheetViews>
    <sheetView showGridLines="0" tabSelected="1" zoomScaleNormal="100" workbookViewId="0">
      <selection activeCell="A8" sqref="A8"/>
    </sheetView>
  </sheetViews>
  <sheetFormatPr baseColWidth="10" defaultRowHeight="15" x14ac:dyDescent="0.2"/>
  <cols>
    <col min="1" max="1" width="24.1640625" style="1" customWidth="1"/>
    <col min="2" max="2" width="46.5" style="2" customWidth="1"/>
    <col min="3" max="3" width="19.5" style="6" customWidth="1"/>
    <col min="4" max="4" width="19.5" customWidth="1"/>
    <col min="5" max="256" width="8.83203125" customWidth="1"/>
  </cols>
  <sheetData>
    <row r="1" spans="1:3" ht="19" x14ac:dyDescent="0.25">
      <c r="B1" s="132" t="s">
        <v>16</v>
      </c>
      <c r="C1" s="132"/>
    </row>
    <row r="2" spans="1:3" ht="19" x14ac:dyDescent="0.25">
      <c r="B2" s="132" t="s">
        <v>17</v>
      </c>
      <c r="C2" s="132"/>
    </row>
    <row r="3" spans="1:3" ht="19" x14ac:dyDescent="0.25">
      <c r="B3" s="37"/>
      <c r="C3" s="37"/>
    </row>
    <row r="4" spans="1:3" ht="19" x14ac:dyDescent="0.25">
      <c r="B4" s="135" t="s">
        <v>3</v>
      </c>
      <c r="C4" s="135"/>
    </row>
    <row r="5" spans="1:3" ht="19" x14ac:dyDescent="0.25">
      <c r="B5" s="135" t="s">
        <v>15</v>
      </c>
      <c r="C5" s="135"/>
    </row>
    <row r="6" spans="1:3" ht="19" x14ac:dyDescent="0.2">
      <c r="B6" s="136" t="s">
        <v>200</v>
      </c>
      <c r="C6" s="136"/>
    </row>
    <row r="7" spans="1:3" ht="15" customHeight="1" x14ac:dyDescent="0.2">
      <c r="B7" s="38"/>
      <c r="C7" s="38"/>
    </row>
    <row r="9" spans="1:3" x14ac:dyDescent="0.2">
      <c r="A9" s="133" t="s">
        <v>202</v>
      </c>
      <c r="B9" s="134"/>
      <c r="C9" s="29">
        <v>4262186.4529999997</v>
      </c>
    </row>
    <row r="10" spans="1:3" x14ac:dyDescent="0.2">
      <c r="C10" s="30"/>
    </row>
    <row r="11" spans="1:3" x14ac:dyDescent="0.2">
      <c r="A11" s="133" t="s">
        <v>203</v>
      </c>
      <c r="B11" s="134"/>
      <c r="C11" s="31">
        <f>SUM(C12:C17)</f>
        <v>985532.75899999985</v>
      </c>
    </row>
    <row r="12" spans="1:3" x14ac:dyDescent="0.2">
      <c r="A12" s="137" t="s">
        <v>36</v>
      </c>
      <c r="B12" s="138"/>
      <c r="C12" s="32">
        <f>CloudPayments!C332</f>
        <v>277726.68900000001</v>
      </c>
    </row>
    <row r="13" spans="1:3" x14ac:dyDescent="0.2">
      <c r="A13" s="137" t="s">
        <v>22</v>
      </c>
      <c r="B13" s="138"/>
      <c r="C13" s="32">
        <f>PayPal!D25</f>
        <v>18347.229999999996</v>
      </c>
    </row>
    <row r="14" spans="1:3" x14ac:dyDescent="0.2">
      <c r="A14" s="137" t="s">
        <v>25</v>
      </c>
      <c r="B14" s="138"/>
      <c r="C14" s="32">
        <f>Yandex!C20</f>
        <v>3168.72</v>
      </c>
    </row>
    <row r="15" spans="1:3" x14ac:dyDescent="0.2">
      <c r="A15" s="137" t="s">
        <v>27</v>
      </c>
      <c r="B15" s="138"/>
      <c r="C15" s="32">
        <f>Qiwi!C39</f>
        <v>2757.85</v>
      </c>
    </row>
    <row r="16" spans="1:3" x14ac:dyDescent="0.2">
      <c r="A16" s="48" t="s">
        <v>32</v>
      </c>
      <c r="B16" s="49"/>
      <c r="C16" s="32">
        <f>Смс!C65</f>
        <v>10250.08</v>
      </c>
    </row>
    <row r="17" spans="1:5" x14ac:dyDescent="0.2">
      <c r="A17" s="16" t="s">
        <v>21</v>
      </c>
      <c r="B17" s="16"/>
      <c r="C17" s="32">
        <f>СБ!B176</f>
        <v>673282.19</v>
      </c>
    </row>
    <row r="18" spans="1:5" x14ac:dyDescent="0.2">
      <c r="A18" s="20"/>
      <c r="B18" s="20"/>
      <c r="C18" s="33"/>
      <c r="D18" s="99"/>
    </row>
    <row r="19" spans="1:5" x14ac:dyDescent="0.2">
      <c r="A19" s="133" t="s">
        <v>204</v>
      </c>
      <c r="B19" s="134"/>
      <c r="C19" s="34">
        <f>SUM(C20:C27)</f>
        <v>1231522.3499999999</v>
      </c>
    </row>
    <row r="20" spans="1:5" x14ac:dyDescent="0.2">
      <c r="A20" s="17" t="s">
        <v>4</v>
      </c>
      <c r="B20" s="18"/>
      <c r="C20" s="35">
        <f>SUM(Расходы!B11:B14)</f>
        <v>45114.85</v>
      </c>
    </row>
    <row r="21" spans="1:5" x14ac:dyDescent="0.2">
      <c r="A21" s="16" t="s">
        <v>8</v>
      </c>
      <c r="B21" s="19"/>
      <c r="C21" s="36">
        <f>SUM(Расходы!B16:B34)</f>
        <v>113868.5</v>
      </c>
    </row>
    <row r="22" spans="1:5" x14ac:dyDescent="0.2">
      <c r="A22" s="16" t="s">
        <v>9</v>
      </c>
      <c r="B22" s="19"/>
      <c r="C22" s="36">
        <f>SUM(Расходы!B36:B66)</f>
        <v>157458</v>
      </c>
    </row>
    <row r="23" spans="1:5" ht="30" customHeight="1" x14ac:dyDescent="0.2">
      <c r="A23" s="139" t="s">
        <v>53</v>
      </c>
      <c r="B23" s="140"/>
      <c r="C23" s="36">
        <f>SUM(Расходы!B68:B86)</f>
        <v>182693.81999999998</v>
      </c>
    </row>
    <row r="24" spans="1:5" x14ac:dyDescent="0.2">
      <c r="A24" s="16" t="s">
        <v>50</v>
      </c>
      <c r="B24" s="19"/>
      <c r="C24" s="36">
        <f>SUM(Расходы!B88:B94)</f>
        <v>129448.59</v>
      </c>
    </row>
    <row r="25" spans="1:5" ht="30" customHeight="1" x14ac:dyDescent="0.2">
      <c r="A25" s="139" t="s">
        <v>66</v>
      </c>
      <c r="B25" s="140"/>
      <c r="C25" s="36">
        <f>SUM(Расходы!B96:B100)</f>
        <v>217172.55</v>
      </c>
    </row>
    <row r="26" spans="1:5" x14ac:dyDescent="0.2">
      <c r="A26" s="73" t="s">
        <v>55</v>
      </c>
      <c r="B26" s="74"/>
      <c r="C26" s="36">
        <f>SUM(Расходы!B102:B104)</f>
        <v>169164</v>
      </c>
    </row>
    <row r="27" spans="1:5" x14ac:dyDescent="0.2">
      <c r="A27" s="16" t="s">
        <v>13</v>
      </c>
      <c r="B27" s="19"/>
      <c r="C27" s="36">
        <f>SUM(Расходы!B106:B115)</f>
        <v>216602.04</v>
      </c>
    </row>
    <row r="28" spans="1:5" x14ac:dyDescent="0.2">
      <c r="C28" s="30"/>
    </row>
    <row r="29" spans="1:5" ht="15" customHeight="1" x14ac:dyDescent="0.2">
      <c r="A29" s="133" t="s">
        <v>205</v>
      </c>
      <c r="B29" s="134"/>
      <c r="C29" s="29">
        <f>C9+C11-C19</f>
        <v>4016196.8619999997</v>
      </c>
      <c r="D29" s="40"/>
      <c r="E29" s="52"/>
    </row>
    <row r="30" spans="1:5" x14ac:dyDescent="0.2">
      <c r="A30" s="57" t="s">
        <v>44</v>
      </c>
      <c r="B30" s="58"/>
      <c r="C30" s="59">
        <v>1530890</v>
      </c>
      <c r="D30" s="40"/>
      <c r="E30" s="52"/>
    </row>
    <row r="31" spans="1:5" x14ac:dyDescent="0.2">
      <c r="C31" s="56"/>
      <c r="D31" s="130"/>
      <c r="E31" s="52"/>
    </row>
    <row r="32" spans="1:5" x14ac:dyDescent="0.2">
      <c r="D32" s="40"/>
      <c r="E32" s="40"/>
    </row>
    <row r="33" spans="3:3" x14ac:dyDescent="0.2">
      <c r="C33" s="56"/>
    </row>
    <row r="35" spans="3:3" x14ac:dyDescent="0.2">
      <c r="C35" s="60"/>
    </row>
  </sheetData>
  <sheetProtection formatCells="0" formatColumns="0" formatRows="0" insertColumns="0" insertRows="0" insertHyperlinks="0" deleteColumns="0" deleteRows="0" sort="0" autoFilter="0" pivotTables="0"/>
  <mergeCells count="15">
    <mergeCell ref="A29:B29"/>
    <mergeCell ref="A11:B11"/>
    <mergeCell ref="A14:B14"/>
    <mergeCell ref="B5:C5"/>
    <mergeCell ref="A15:B15"/>
    <mergeCell ref="A12:B12"/>
    <mergeCell ref="A23:B23"/>
    <mergeCell ref="A25:B25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17"/>
  <sheetViews>
    <sheetView showGridLines="0" zoomScaleNormal="100" workbookViewId="0">
      <selection activeCell="A7" sqref="A7"/>
    </sheetView>
  </sheetViews>
  <sheetFormatPr baseColWidth="10" defaultRowHeight="15" x14ac:dyDescent="0.2"/>
  <cols>
    <col min="1" max="1" width="18.83203125" style="1" customWidth="1"/>
    <col min="2" max="2" width="21.5" style="2" customWidth="1"/>
    <col min="3" max="3" width="131.5" customWidth="1"/>
    <col min="4" max="256" width="8.83203125" customWidth="1"/>
  </cols>
  <sheetData>
    <row r="1" spans="1:3" ht="19" x14ac:dyDescent="0.25">
      <c r="B1" s="132" t="s">
        <v>16</v>
      </c>
      <c r="C1" s="132"/>
    </row>
    <row r="2" spans="1:3" ht="19" x14ac:dyDescent="0.25">
      <c r="B2" s="132" t="s">
        <v>17</v>
      </c>
      <c r="C2" s="132"/>
    </row>
    <row r="3" spans="1:3" ht="19" x14ac:dyDescent="0.25">
      <c r="B3" s="135"/>
      <c r="C3" s="135"/>
    </row>
    <row r="4" spans="1:3" ht="19" x14ac:dyDescent="0.25">
      <c r="A4" s="1" t="s">
        <v>52</v>
      </c>
      <c r="B4" s="135" t="s">
        <v>12</v>
      </c>
      <c r="C4" s="135"/>
    </row>
    <row r="5" spans="1:3" ht="19" x14ac:dyDescent="0.2">
      <c r="B5" s="136" t="s">
        <v>200</v>
      </c>
      <c r="C5" s="136"/>
    </row>
    <row r="6" spans="1:3" ht="16" x14ac:dyDescent="0.2">
      <c r="B6" s="3"/>
      <c r="C6" s="4"/>
    </row>
    <row r="8" spans="1:3" x14ac:dyDescent="0.2">
      <c r="A8" s="22" t="s">
        <v>5</v>
      </c>
      <c r="B8" s="23" t="s">
        <v>7</v>
      </c>
      <c r="C8" s="24" t="s">
        <v>6</v>
      </c>
    </row>
    <row r="9" spans="1:3" ht="8.25" customHeight="1" x14ac:dyDescent="0.2">
      <c r="A9" s="141"/>
      <c r="B9" s="142"/>
      <c r="C9" s="143"/>
    </row>
    <row r="10" spans="1:3" x14ac:dyDescent="0.2">
      <c r="A10" s="10" t="s">
        <v>4</v>
      </c>
      <c r="B10" s="11"/>
      <c r="C10" s="12"/>
    </row>
    <row r="11" spans="1:3" ht="15" customHeight="1" x14ac:dyDescent="0.2">
      <c r="A11" s="91">
        <v>43475.828425926156</v>
      </c>
      <c r="B11" s="67">
        <v>8572.5</v>
      </c>
      <c r="C11" s="84" t="s">
        <v>339</v>
      </c>
    </row>
    <row r="12" spans="1:3" ht="15" customHeight="1" x14ac:dyDescent="0.2">
      <c r="A12" s="91">
        <v>43475.828437500168</v>
      </c>
      <c r="B12" s="67">
        <v>9412.5</v>
      </c>
      <c r="C12" s="84" t="s">
        <v>340</v>
      </c>
    </row>
    <row r="13" spans="1:3" ht="15" customHeight="1" x14ac:dyDescent="0.2">
      <c r="A13" s="91">
        <v>43479.744618055411</v>
      </c>
      <c r="B13" s="67">
        <v>7120</v>
      </c>
      <c r="C13" s="84" t="s">
        <v>341</v>
      </c>
    </row>
    <row r="14" spans="1:3" ht="15" customHeight="1" x14ac:dyDescent="0.2">
      <c r="A14" s="91">
        <v>43479.49302083347</v>
      </c>
      <c r="B14" s="67">
        <v>20009.849999999999</v>
      </c>
      <c r="C14" s="84" t="s">
        <v>342</v>
      </c>
    </row>
    <row r="15" spans="1:3" x14ac:dyDescent="0.2">
      <c r="A15" s="13" t="s">
        <v>8</v>
      </c>
      <c r="B15" s="46"/>
      <c r="C15" s="15"/>
    </row>
    <row r="16" spans="1:3" ht="16" x14ac:dyDescent="0.2">
      <c r="A16" s="91">
        <v>43467.670983796299</v>
      </c>
      <c r="B16" s="67">
        <v>437</v>
      </c>
      <c r="C16" s="84" t="s">
        <v>671</v>
      </c>
    </row>
    <row r="17" spans="1:3" ht="16" x14ac:dyDescent="0.2">
      <c r="A17" s="91">
        <v>43469</v>
      </c>
      <c r="B17" s="67">
        <v>11155</v>
      </c>
      <c r="C17" s="84" t="s">
        <v>672</v>
      </c>
    </row>
    <row r="18" spans="1:3" ht="16" x14ac:dyDescent="0.2">
      <c r="A18" s="91">
        <v>43473</v>
      </c>
      <c r="B18" s="67">
        <v>1838</v>
      </c>
      <c r="C18" s="84" t="s">
        <v>673</v>
      </c>
    </row>
    <row r="19" spans="1:3" ht="16" x14ac:dyDescent="0.2">
      <c r="A19" s="91">
        <v>43474.670983796474</v>
      </c>
      <c r="B19" s="67">
        <v>9956</v>
      </c>
      <c r="C19" s="84" t="s">
        <v>324</v>
      </c>
    </row>
    <row r="20" spans="1:3" ht="16" x14ac:dyDescent="0.2">
      <c r="A20" s="91">
        <v>43476.060960648116</v>
      </c>
      <c r="B20" s="67">
        <v>10720</v>
      </c>
      <c r="C20" s="84" t="s">
        <v>325</v>
      </c>
    </row>
    <row r="21" spans="1:3" ht="16" x14ac:dyDescent="0.2">
      <c r="A21" s="91">
        <v>43476.060972222127</v>
      </c>
      <c r="B21" s="67">
        <v>3195</v>
      </c>
      <c r="C21" s="84" t="s">
        <v>326</v>
      </c>
    </row>
    <row r="22" spans="1:3" ht="16" x14ac:dyDescent="0.2">
      <c r="A22" s="91">
        <v>43476.060983796298</v>
      </c>
      <c r="B22" s="67">
        <v>1120</v>
      </c>
      <c r="C22" s="84" t="s">
        <v>327</v>
      </c>
    </row>
    <row r="23" spans="1:3" ht="16" x14ac:dyDescent="0.2">
      <c r="A23" s="91">
        <v>43476.060983796138</v>
      </c>
      <c r="B23" s="67">
        <v>2520</v>
      </c>
      <c r="C23" s="84" t="s">
        <v>328</v>
      </c>
    </row>
    <row r="24" spans="1:3" ht="16" x14ac:dyDescent="0.2">
      <c r="A24" s="91">
        <v>43476.06099537015</v>
      </c>
      <c r="B24" s="67">
        <v>1750</v>
      </c>
      <c r="C24" s="84" t="s">
        <v>329</v>
      </c>
    </row>
    <row r="25" spans="1:3" ht="16" x14ac:dyDescent="0.2">
      <c r="A25" s="91">
        <v>43476.061006944627</v>
      </c>
      <c r="B25" s="67">
        <v>9950</v>
      </c>
      <c r="C25" s="84" t="s">
        <v>330</v>
      </c>
    </row>
    <row r="26" spans="1:3" ht="15" customHeight="1" x14ac:dyDescent="0.2">
      <c r="A26" s="91">
        <v>43476.061087963171</v>
      </c>
      <c r="B26" s="67">
        <v>2800</v>
      </c>
      <c r="C26" s="84" t="s">
        <v>331</v>
      </c>
    </row>
    <row r="27" spans="1:3" ht="16" x14ac:dyDescent="0.2">
      <c r="A27" s="91">
        <v>43476.061111111194</v>
      </c>
      <c r="B27" s="67">
        <v>1750</v>
      </c>
      <c r="C27" s="84" t="s">
        <v>332</v>
      </c>
    </row>
    <row r="28" spans="1:3" ht="16" x14ac:dyDescent="0.2">
      <c r="A28" s="91">
        <v>43476.061458333395</v>
      </c>
      <c r="B28" s="67">
        <v>1750</v>
      </c>
      <c r="C28" s="84" t="s">
        <v>333</v>
      </c>
    </row>
    <row r="29" spans="1:3" ht="16" x14ac:dyDescent="0.2">
      <c r="A29" s="91">
        <v>43481.049513889011</v>
      </c>
      <c r="B29" s="67">
        <v>9891</v>
      </c>
      <c r="C29" s="84" t="s">
        <v>334</v>
      </c>
    </row>
    <row r="30" spans="1:3" ht="16" x14ac:dyDescent="0.2">
      <c r="A30" s="91">
        <v>43481.733657407574</v>
      </c>
      <c r="B30" s="67">
        <v>1275</v>
      </c>
      <c r="C30" s="84" t="s">
        <v>335</v>
      </c>
    </row>
    <row r="31" spans="1:3" ht="16" x14ac:dyDescent="0.2">
      <c r="A31" s="91">
        <v>43481.843518518377</v>
      </c>
      <c r="B31" s="67">
        <v>5904</v>
      </c>
      <c r="C31" s="84" t="s">
        <v>336</v>
      </c>
    </row>
    <row r="32" spans="1:3" ht="16" x14ac:dyDescent="0.2">
      <c r="A32" s="91">
        <v>43494</v>
      </c>
      <c r="B32" s="67">
        <v>1256</v>
      </c>
      <c r="C32" s="84" t="s">
        <v>674</v>
      </c>
    </row>
    <row r="33" spans="1:3" ht="16" x14ac:dyDescent="0.2">
      <c r="A33" s="91">
        <v>43495.637442129664</v>
      </c>
      <c r="B33" s="67">
        <v>10226</v>
      </c>
      <c r="C33" s="84" t="s">
        <v>337</v>
      </c>
    </row>
    <row r="34" spans="1:3" ht="16" x14ac:dyDescent="0.2">
      <c r="A34" s="91">
        <v>43495.640972222202</v>
      </c>
      <c r="B34" s="67">
        <v>26375.5</v>
      </c>
      <c r="C34" s="84" t="s">
        <v>338</v>
      </c>
    </row>
    <row r="35" spans="1:3" x14ac:dyDescent="0.2">
      <c r="A35" s="13" t="s">
        <v>9</v>
      </c>
      <c r="B35" s="14"/>
      <c r="C35" s="15"/>
    </row>
    <row r="36" spans="1:3" ht="16" x14ac:dyDescent="0.2">
      <c r="A36" s="91">
        <v>43475.836527777836</v>
      </c>
      <c r="B36" s="67">
        <v>4500</v>
      </c>
      <c r="C36" s="84" t="s">
        <v>294</v>
      </c>
    </row>
    <row r="37" spans="1:3" ht="16" x14ac:dyDescent="0.2">
      <c r="A37" s="91">
        <v>43476.060891203582</v>
      </c>
      <c r="B37" s="67">
        <v>3000</v>
      </c>
      <c r="C37" s="84" t="s">
        <v>295</v>
      </c>
    </row>
    <row r="38" spans="1:3" ht="16" x14ac:dyDescent="0.2">
      <c r="A38" s="91">
        <v>43476.061030092649</v>
      </c>
      <c r="B38" s="67">
        <v>4200</v>
      </c>
      <c r="C38" s="84" t="s">
        <v>296</v>
      </c>
    </row>
    <row r="39" spans="1:3" ht="16" x14ac:dyDescent="0.2">
      <c r="A39" s="91">
        <v>43480.882870370522</v>
      </c>
      <c r="B39" s="67">
        <v>2600</v>
      </c>
      <c r="C39" s="84" t="s">
        <v>297</v>
      </c>
    </row>
    <row r="40" spans="1:3" ht="16" x14ac:dyDescent="0.2">
      <c r="A40" s="91">
        <v>43481.739780092612</v>
      </c>
      <c r="B40" s="67">
        <v>4500</v>
      </c>
      <c r="C40" s="84" t="s">
        <v>298</v>
      </c>
    </row>
    <row r="41" spans="1:3" ht="16" x14ac:dyDescent="0.2">
      <c r="A41" s="91">
        <v>43481.750347222202</v>
      </c>
      <c r="B41" s="67">
        <v>1000</v>
      </c>
      <c r="C41" s="84" t="s">
        <v>299</v>
      </c>
    </row>
    <row r="42" spans="1:3" ht="16" x14ac:dyDescent="0.2">
      <c r="A42" s="91">
        <v>43481.84082175931</v>
      </c>
      <c r="B42" s="67">
        <v>6000</v>
      </c>
      <c r="C42" s="84" t="s">
        <v>300</v>
      </c>
    </row>
    <row r="43" spans="1:3" ht="16" x14ac:dyDescent="0.2">
      <c r="A43" s="91">
        <v>43481.85903935181</v>
      </c>
      <c r="B43" s="67">
        <v>4000</v>
      </c>
      <c r="C43" s="84" t="s">
        <v>301</v>
      </c>
    </row>
    <row r="44" spans="1:3" ht="16" x14ac:dyDescent="0.2">
      <c r="A44" s="91">
        <v>43483.752638889011</v>
      </c>
      <c r="B44" s="67">
        <v>2000</v>
      </c>
      <c r="C44" s="84" t="s">
        <v>302</v>
      </c>
    </row>
    <row r="45" spans="1:3" ht="16" x14ac:dyDescent="0.2">
      <c r="A45" s="91">
        <v>43486.68557870388</v>
      </c>
      <c r="B45" s="67">
        <v>4500</v>
      </c>
      <c r="C45" s="84" t="s">
        <v>303</v>
      </c>
    </row>
    <row r="46" spans="1:3" ht="16" x14ac:dyDescent="0.2">
      <c r="A46" s="91">
        <v>43486.69414351834</v>
      </c>
      <c r="B46" s="67">
        <v>2000</v>
      </c>
      <c r="C46" s="84" t="s">
        <v>304</v>
      </c>
    </row>
    <row r="47" spans="1:3" ht="16" x14ac:dyDescent="0.2">
      <c r="A47" s="91">
        <v>43486.696018518414</v>
      </c>
      <c r="B47" s="67">
        <v>3500</v>
      </c>
      <c r="C47" s="84" t="s">
        <v>305</v>
      </c>
    </row>
    <row r="48" spans="1:3" ht="16" x14ac:dyDescent="0.2">
      <c r="A48" s="91">
        <v>43486.696064814925</v>
      </c>
      <c r="B48" s="67">
        <v>4200</v>
      </c>
      <c r="C48" s="84" t="s">
        <v>306</v>
      </c>
    </row>
    <row r="49" spans="1:3" ht="16" x14ac:dyDescent="0.2">
      <c r="A49" s="91">
        <v>43488.795439814683</v>
      </c>
      <c r="B49" s="67">
        <v>4500</v>
      </c>
      <c r="C49" s="84" t="s">
        <v>307</v>
      </c>
    </row>
    <row r="50" spans="1:3" ht="16" x14ac:dyDescent="0.2">
      <c r="A50" s="91">
        <v>43488.799490740523</v>
      </c>
      <c r="B50" s="67">
        <v>2000</v>
      </c>
      <c r="C50" s="84" t="s">
        <v>308</v>
      </c>
    </row>
    <row r="51" spans="1:3" ht="16" x14ac:dyDescent="0.2">
      <c r="A51" s="91">
        <v>43489.495023148134</v>
      </c>
      <c r="B51" s="67">
        <v>6452</v>
      </c>
      <c r="C51" s="84" t="s">
        <v>309</v>
      </c>
    </row>
    <row r="52" spans="1:3" ht="16" x14ac:dyDescent="0.2">
      <c r="A52" s="91">
        <v>43489.495243055746</v>
      </c>
      <c r="B52" s="67">
        <v>6486</v>
      </c>
      <c r="C52" s="84" t="s">
        <v>310</v>
      </c>
    </row>
    <row r="53" spans="1:3" ht="16" x14ac:dyDescent="0.2">
      <c r="A53" s="91">
        <v>43489.49836805556</v>
      </c>
      <c r="B53" s="67">
        <v>3500</v>
      </c>
      <c r="C53" s="84" t="s">
        <v>311</v>
      </c>
    </row>
    <row r="54" spans="1:3" ht="16" x14ac:dyDescent="0.2">
      <c r="A54" s="91">
        <v>43489.498692129739</v>
      </c>
      <c r="B54" s="67">
        <v>2600</v>
      </c>
      <c r="C54" s="84" t="s">
        <v>312</v>
      </c>
    </row>
    <row r="55" spans="1:3" ht="15" customHeight="1" x14ac:dyDescent="0.2">
      <c r="A55" s="91">
        <v>43490.665891203564</v>
      </c>
      <c r="B55" s="67">
        <v>1000</v>
      </c>
      <c r="C55" s="84" t="s">
        <v>313</v>
      </c>
    </row>
    <row r="56" spans="1:3" ht="16" x14ac:dyDescent="0.2">
      <c r="A56" s="91">
        <v>43490.666481481399</v>
      </c>
      <c r="B56" s="67">
        <v>1500</v>
      </c>
      <c r="C56" s="84" t="s">
        <v>314</v>
      </c>
    </row>
    <row r="57" spans="1:3" ht="16" x14ac:dyDescent="0.2">
      <c r="A57" s="91">
        <v>43490.676967592444</v>
      </c>
      <c r="B57" s="67">
        <v>18520</v>
      </c>
      <c r="C57" s="84" t="s">
        <v>315</v>
      </c>
    </row>
    <row r="58" spans="1:3" ht="16" x14ac:dyDescent="0.2">
      <c r="A58" s="91">
        <v>43493.85206018528</v>
      </c>
      <c r="B58" s="67">
        <v>1000</v>
      </c>
      <c r="C58" s="84" t="s">
        <v>316</v>
      </c>
    </row>
    <row r="59" spans="1:3" ht="16" x14ac:dyDescent="0.2">
      <c r="A59" s="91">
        <v>43493.855509259272</v>
      </c>
      <c r="B59" s="67">
        <v>6000</v>
      </c>
      <c r="C59" s="84" t="s">
        <v>317</v>
      </c>
    </row>
    <row r="60" spans="1:3" ht="16" x14ac:dyDescent="0.2">
      <c r="A60" s="91">
        <v>43495.620138888713</v>
      </c>
      <c r="B60" s="67">
        <v>2000</v>
      </c>
      <c r="C60" s="84" t="s">
        <v>318</v>
      </c>
    </row>
    <row r="61" spans="1:3" ht="16" x14ac:dyDescent="0.2">
      <c r="A61" s="91">
        <v>43495.621458333451</v>
      </c>
      <c r="B61" s="67">
        <v>2000</v>
      </c>
      <c r="C61" s="84" t="s">
        <v>197</v>
      </c>
    </row>
    <row r="62" spans="1:3" ht="16" x14ac:dyDescent="0.2">
      <c r="A62" s="91">
        <v>43495.63071759278</v>
      </c>
      <c r="B62" s="67">
        <v>4800</v>
      </c>
      <c r="C62" s="84" t="s">
        <v>319</v>
      </c>
    </row>
    <row r="63" spans="1:3" ht="30" customHeight="1" x14ac:dyDescent="0.2">
      <c r="A63" s="91">
        <v>43495.630740740802</v>
      </c>
      <c r="B63" s="67">
        <v>28600</v>
      </c>
      <c r="C63" s="84" t="s">
        <v>320</v>
      </c>
    </row>
    <row r="64" spans="1:3" ht="16" x14ac:dyDescent="0.2">
      <c r="A64" s="91">
        <v>43496.967569444329</v>
      </c>
      <c r="B64" s="67">
        <v>1000</v>
      </c>
      <c r="C64" s="84" t="s">
        <v>321</v>
      </c>
    </row>
    <row r="65" spans="1:3" ht="16" x14ac:dyDescent="0.2">
      <c r="A65" s="91">
        <v>43496.967847221997</v>
      </c>
      <c r="B65" s="67">
        <v>18500</v>
      </c>
      <c r="C65" s="84" t="s">
        <v>322</v>
      </c>
    </row>
    <row r="66" spans="1:3" ht="16" x14ac:dyDescent="0.2">
      <c r="A66" s="91">
        <v>43496.968958333135</v>
      </c>
      <c r="B66" s="67">
        <v>1000</v>
      </c>
      <c r="C66" s="84" t="s">
        <v>323</v>
      </c>
    </row>
    <row r="67" spans="1:3" x14ac:dyDescent="0.2">
      <c r="A67" s="13" t="s">
        <v>53</v>
      </c>
      <c r="B67" s="14"/>
      <c r="C67" s="15"/>
    </row>
    <row r="68" spans="1:3" ht="16" x14ac:dyDescent="0.2">
      <c r="A68" s="91">
        <v>43481.048252314795</v>
      </c>
      <c r="B68" s="67">
        <v>13022</v>
      </c>
      <c r="C68" s="84" t="s">
        <v>348</v>
      </c>
    </row>
    <row r="69" spans="1:3" ht="16" x14ac:dyDescent="0.2">
      <c r="A69" s="91">
        <v>43481.049999999814</v>
      </c>
      <c r="B69" s="67">
        <v>4500</v>
      </c>
      <c r="C69" s="84" t="s">
        <v>349</v>
      </c>
    </row>
    <row r="70" spans="1:3" ht="16" x14ac:dyDescent="0.2">
      <c r="A70" s="91">
        <v>43481.737569444347</v>
      </c>
      <c r="B70" s="67">
        <v>2000</v>
      </c>
      <c r="C70" s="84" t="s">
        <v>350</v>
      </c>
    </row>
    <row r="71" spans="1:3" ht="16" x14ac:dyDescent="0.2">
      <c r="A71" s="91">
        <v>43481.745104166679</v>
      </c>
      <c r="B71" s="67">
        <v>4000</v>
      </c>
      <c r="C71" s="84" t="s">
        <v>351</v>
      </c>
    </row>
    <row r="72" spans="1:3" ht="16" x14ac:dyDescent="0.2">
      <c r="A72" s="91">
        <v>43481.746435184963</v>
      </c>
      <c r="B72" s="67">
        <v>4500</v>
      </c>
      <c r="C72" s="84" t="s">
        <v>352</v>
      </c>
    </row>
    <row r="73" spans="1:3" ht="16" x14ac:dyDescent="0.2">
      <c r="A73" s="91">
        <v>43482.049444444478</v>
      </c>
      <c r="B73" s="67">
        <v>6000</v>
      </c>
      <c r="C73" s="84" t="s">
        <v>353</v>
      </c>
    </row>
    <row r="74" spans="1:3" ht="16" x14ac:dyDescent="0.2">
      <c r="A74" s="91">
        <v>43486.697372685187</v>
      </c>
      <c r="B74" s="67">
        <v>2300</v>
      </c>
      <c r="C74" s="84" t="s">
        <v>354</v>
      </c>
    </row>
    <row r="75" spans="1:3" ht="16" x14ac:dyDescent="0.2">
      <c r="A75" s="91">
        <v>43488.804826389067</v>
      </c>
      <c r="B75" s="67">
        <v>2500</v>
      </c>
      <c r="C75" s="84" t="s">
        <v>355</v>
      </c>
    </row>
    <row r="76" spans="1:3" ht="16" x14ac:dyDescent="0.2">
      <c r="A76" s="91">
        <v>43489.832766203675</v>
      </c>
      <c r="B76" s="67">
        <v>4500</v>
      </c>
      <c r="C76" s="84" t="s">
        <v>356</v>
      </c>
    </row>
    <row r="77" spans="1:3" ht="16" x14ac:dyDescent="0.2">
      <c r="A77" s="91">
        <v>43494.052002314944</v>
      </c>
      <c r="B77" s="67">
        <v>2300</v>
      </c>
      <c r="C77" s="84" t="s">
        <v>357</v>
      </c>
    </row>
    <row r="78" spans="1:3" ht="16" x14ac:dyDescent="0.2">
      <c r="A78" s="91">
        <v>43495.619201388676</v>
      </c>
      <c r="B78" s="67">
        <v>6000</v>
      </c>
      <c r="C78" s="84" t="s">
        <v>358</v>
      </c>
    </row>
    <row r="79" spans="1:3" ht="15" customHeight="1" x14ac:dyDescent="0.2">
      <c r="A79" s="91">
        <v>43495.622372685</v>
      </c>
      <c r="B79" s="67">
        <v>6000</v>
      </c>
      <c r="C79" s="84" t="s">
        <v>131</v>
      </c>
    </row>
    <row r="80" spans="1:3" ht="16" x14ac:dyDescent="0.2">
      <c r="A80" s="91">
        <v>43495.627361111343</v>
      </c>
      <c r="B80" s="67">
        <v>2000</v>
      </c>
      <c r="C80" s="84" t="s">
        <v>359</v>
      </c>
    </row>
    <row r="81" spans="1:4" ht="16" x14ac:dyDescent="0.2">
      <c r="A81" s="91">
        <v>43495.627557870466</v>
      </c>
      <c r="B81" s="67">
        <v>2000</v>
      </c>
      <c r="C81" s="84" t="s">
        <v>360</v>
      </c>
    </row>
    <row r="82" spans="1:4" ht="16" x14ac:dyDescent="0.2">
      <c r="A82" s="91">
        <v>43495.6278009261</v>
      </c>
      <c r="B82" s="67">
        <v>4500</v>
      </c>
      <c r="C82" s="84" t="s">
        <v>361</v>
      </c>
    </row>
    <row r="83" spans="1:4" ht="16" x14ac:dyDescent="0.2">
      <c r="A83" s="93">
        <v>43481</v>
      </c>
      <c r="B83" s="70">
        <v>6837</v>
      </c>
      <c r="C83" s="71" t="s">
        <v>206</v>
      </c>
    </row>
    <row r="84" spans="1:4" ht="16" x14ac:dyDescent="0.2">
      <c r="A84" s="89" t="s">
        <v>76</v>
      </c>
      <c r="B84" s="85">
        <v>70674.289999999994</v>
      </c>
      <c r="C84" s="71" t="s">
        <v>207</v>
      </c>
    </row>
    <row r="85" spans="1:4" ht="16" x14ac:dyDescent="0.2">
      <c r="A85" s="89" t="s">
        <v>76</v>
      </c>
      <c r="B85" s="85">
        <v>12090</v>
      </c>
      <c r="C85" s="68" t="s">
        <v>67</v>
      </c>
    </row>
    <row r="86" spans="1:4" ht="16" x14ac:dyDescent="0.2">
      <c r="A86" s="89" t="s">
        <v>76</v>
      </c>
      <c r="B86" s="85">
        <v>26970.53</v>
      </c>
      <c r="C86" s="68" t="s">
        <v>208</v>
      </c>
    </row>
    <row r="87" spans="1:4" x14ac:dyDescent="0.2">
      <c r="A87" s="64" t="s">
        <v>51</v>
      </c>
      <c r="B87" s="65"/>
      <c r="C87" s="66"/>
    </row>
    <row r="88" spans="1:4" s="50" customFormat="1" ht="16" x14ac:dyDescent="0.2">
      <c r="A88" s="91">
        <v>43476.060902777594</v>
      </c>
      <c r="B88" s="67">
        <v>44426.6</v>
      </c>
      <c r="C88" s="84" t="s">
        <v>196</v>
      </c>
    </row>
    <row r="89" spans="1:4" s="50" customFormat="1" ht="16" x14ac:dyDescent="0.2">
      <c r="A89" s="91">
        <v>43483.751701388974</v>
      </c>
      <c r="B89" s="67">
        <v>3200</v>
      </c>
      <c r="C89" s="84" t="s">
        <v>344</v>
      </c>
    </row>
    <row r="90" spans="1:4" s="50" customFormat="1" ht="16" x14ac:dyDescent="0.2">
      <c r="A90" s="91">
        <v>43490.671168981586</v>
      </c>
      <c r="B90" s="67">
        <v>3549.99</v>
      </c>
      <c r="C90" s="84" t="s">
        <v>345</v>
      </c>
    </row>
    <row r="91" spans="1:4" s="50" customFormat="1" ht="16" x14ac:dyDescent="0.2">
      <c r="A91" s="91">
        <v>43495.631608796306</v>
      </c>
      <c r="B91" s="67">
        <v>5360</v>
      </c>
      <c r="C91" s="84" t="s">
        <v>195</v>
      </c>
    </row>
    <row r="92" spans="1:4" s="50" customFormat="1" ht="16" x14ac:dyDescent="0.2">
      <c r="A92" s="91">
        <v>43495.637152777985</v>
      </c>
      <c r="B92" s="67">
        <v>5600</v>
      </c>
      <c r="C92" s="84" t="s">
        <v>346</v>
      </c>
    </row>
    <row r="93" spans="1:4" s="50" customFormat="1" ht="16" x14ac:dyDescent="0.2">
      <c r="A93" s="126" t="s">
        <v>76</v>
      </c>
      <c r="B93" s="127">
        <v>48720</v>
      </c>
      <c r="C93" s="125" t="s">
        <v>362</v>
      </c>
    </row>
    <row r="94" spans="1:4" s="50" customFormat="1" ht="16" x14ac:dyDescent="0.2">
      <c r="A94" s="126" t="s">
        <v>76</v>
      </c>
      <c r="B94" s="127">
        <v>18592</v>
      </c>
      <c r="C94" s="125" t="s">
        <v>363</v>
      </c>
    </row>
    <row r="95" spans="1:4" x14ac:dyDescent="0.2">
      <c r="A95" s="81" t="s">
        <v>66</v>
      </c>
      <c r="B95" s="82"/>
      <c r="C95" s="83"/>
    </row>
    <row r="96" spans="1:4" ht="15" customHeight="1" x14ac:dyDescent="0.2">
      <c r="A96" s="91">
        <v>43481</v>
      </c>
      <c r="B96" s="70">
        <v>6837</v>
      </c>
      <c r="C96" s="71" t="s">
        <v>206</v>
      </c>
      <c r="D96" s="52"/>
    </row>
    <row r="97" spans="1:4" ht="15" customHeight="1" x14ac:dyDescent="0.2">
      <c r="A97" s="91">
        <v>43486.750694444403</v>
      </c>
      <c r="B97" s="85">
        <v>7800</v>
      </c>
      <c r="C97" s="84" t="s">
        <v>343</v>
      </c>
      <c r="D97" s="52"/>
    </row>
    <row r="98" spans="1:4" ht="15" customHeight="1" x14ac:dyDescent="0.2">
      <c r="A98" s="94" t="s">
        <v>76</v>
      </c>
      <c r="B98" s="96">
        <v>131482.41</v>
      </c>
      <c r="C98" s="71" t="s">
        <v>676</v>
      </c>
      <c r="D98" s="52"/>
    </row>
    <row r="99" spans="1:4" ht="15" customHeight="1" x14ac:dyDescent="0.2">
      <c r="A99" s="89" t="s">
        <v>76</v>
      </c>
      <c r="B99" s="95">
        <v>20878</v>
      </c>
      <c r="C99" s="84" t="s">
        <v>678</v>
      </c>
      <c r="D99" s="52"/>
    </row>
    <row r="100" spans="1:4" ht="15" customHeight="1" x14ac:dyDescent="0.2">
      <c r="A100" s="89" t="s">
        <v>76</v>
      </c>
      <c r="B100" s="95">
        <v>50175.14</v>
      </c>
      <c r="C100" s="84" t="s">
        <v>677</v>
      </c>
      <c r="D100" s="52"/>
    </row>
    <row r="101" spans="1:4" x14ac:dyDescent="0.2">
      <c r="A101" s="64" t="s">
        <v>54</v>
      </c>
      <c r="B101" s="65"/>
      <c r="C101" s="66"/>
    </row>
    <row r="102" spans="1:4" ht="16" x14ac:dyDescent="0.2">
      <c r="A102" s="90" t="s">
        <v>76</v>
      </c>
      <c r="B102" s="97">
        <v>110490</v>
      </c>
      <c r="C102" s="84" t="s">
        <v>209</v>
      </c>
    </row>
    <row r="103" spans="1:4" ht="16" x14ac:dyDescent="0.2">
      <c r="A103" s="90" t="s">
        <v>76</v>
      </c>
      <c r="B103" s="97">
        <v>16510</v>
      </c>
      <c r="C103" s="84" t="s">
        <v>675</v>
      </c>
    </row>
    <row r="104" spans="1:4" s="50" customFormat="1" ht="16" x14ac:dyDescent="0.2">
      <c r="A104" s="90" t="s">
        <v>76</v>
      </c>
      <c r="B104" s="97">
        <v>42164</v>
      </c>
      <c r="C104" s="84" t="s">
        <v>210</v>
      </c>
    </row>
    <row r="105" spans="1:4" x14ac:dyDescent="0.2">
      <c r="A105" s="13" t="s">
        <v>13</v>
      </c>
      <c r="B105" s="14"/>
      <c r="C105" s="15"/>
      <c r="D105" s="52"/>
    </row>
    <row r="106" spans="1:4" ht="16" x14ac:dyDescent="0.2">
      <c r="A106" s="91">
        <v>43474.555891203694</v>
      </c>
      <c r="B106" s="67">
        <v>17300</v>
      </c>
      <c r="C106" s="84" t="s">
        <v>347</v>
      </c>
    </row>
    <row r="107" spans="1:4" ht="16" x14ac:dyDescent="0.2">
      <c r="A107" s="91">
        <v>43476.060717592482</v>
      </c>
      <c r="B107" s="67">
        <v>18000</v>
      </c>
      <c r="C107" s="84" t="s">
        <v>680</v>
      </c>
    </row>
    <row r="108" spans="1:4" ht="16" x14ac:dyDescent="0.2">
      <c r="A108" s="91">
        <v>43481</v>
      </c>
      <c r="B108" s="98">
        <v>9486.19</v>
      </c>
      <c r="C108" s="71" t="s">
        <v>206</v>
      </c>
    </row>
    <row r="109" spans="1:4" ht="16" x14ac:dyDescent="0.2">
      <c r="A109" s="91">
        <v>43481</v>
      </c>
      <c r="B109" s="98">
        <v>122.08</v>
      </c>
      <c r="C109" s="84" t="s">
        <v>199</v>
      </c>
    </row>
    <row r="110" spans="1:4" ht="16" x14ac:dyDescent="0.2">
      <c r="A110" s="91">
        <v>43496.80193287041</v>
      </c>
      <c r="B110" s="67">
        <v>9000</v>
      </c>
      <c r="C110" s="84" t="s">
        <v>211</v>
      </c>
    </row>
    <row r="111" spans="1:4" ht="16" x14ac:dyDescent="0.2">
      <c r="A111" s="91" t="s">
        <v>76</v>
      </c>
      <c r="B111" s="98">
        <v>7500</v>
      </c>
      <c r="C111" s="84" t="s">
        <v>198</v>
      </c>
    </row>
    <row r="112" spans="1:4" ht="16" x14ac:dyDescent="0.2">
      <c r="A112" s="91" t="s">
        <v>76</v>
      </c>
      <c r="B112" s="95">
        <v>97742.2</v>
      </c>
      <c r="C112" s="84" t="s">
        <v>212</v>
      </c>
    </row>
    <row r="113" spans="1:3" ht="16" x14ac:dyDescent="0.2">
      <c r="A113" s="94" t="s">
        <v>76</v>
      </c>
      <c r="B113" s="96">
        <v>13377</v>
      </c>
      <c r="C113" s="71" t="s">
        <v>679</v>
      </c>
    </row>
    <row r="114" spans="1:3" ht="16" x14ac:dyDescent="0.2">
      <c r="A114" s="94" t="s">
        <v>76</v>
      </c>
      <c r="B114" s="96">
        <v>37299.129999999997</v>
      </c>
      <c r="C114" s="71" t="s">
        <v>213</v>
      </c>
    </row>
    <row r="115" spans="1:3" ht="16" x14ac:dyDescent="0.2">
      <c r="A115" s="69" t="s">
        <v>76</v>
      </c>
      <c r="B115" s="70">
        <f>6351.44+424</f>
        <v>6775.44</v>
      </c>
      <c r="C115" s="71" t="s">
        <v>49</v>
      </c>
    </row>
    <row r="116" spans="1:3" x14ac:dyDescent="0.2">
      <c r="A116" s="7" t="s">
        <v>2</v>
      </c>
      <c r="B116" s="8">
        <f>SUM(B11:B115)</f>
        <v>1231522.3499999999</v>
      </c>
      <c r="C116" s="9"/>
    </row>
    <row r="117" spans="1:3" x14ac:dyDescent="0.2">
      <c r="A117" s="2"/>
    </row>
  </sheetData>
  <sheetProtection formatCells="0" formatColumns="0" formatRows="0" insertColumns="0" insertRows="0" insertHyperlinks="0" deleteColumns="0" deleteRows="0" sort="0" autoFilter="0" pivotTables="0"/>
  <mergeCells count="6">
    <mergeCell ref="B1:C1"/>
    <mergeCell ref="A9:C9"/>
    <mergeCell ref="B2:C2"/>
    <mergeCell ref="B3:C3"/>
    <mergeCell ref="B4:C4"/>
    <mergeCell ref="B5:C5"/>
  </mergeCells>
  <conditionalFormatting sqref="C97">
    <cfRule type="containsText" dxfId="12" priority="43" operator="containsText" text="поддержка">
      <formula>NOT(ISERROR(SEARCH("поддержка",C97)))</formula>
    </cfRule>
    <cfRule type="containsText" dxfId="11" priority="44" operator="containsText" text="помощь">
      <formula>NOT(ISERROR(SEARCH("помощь",C97)))</formula>
    </cfRule>
    <cfRule type="containsText" dxfId="10" priority="45" operator="containsText" text="стерилизация">
      <formula>NOT(ISERROR(SEARCH("стерилизация",C97)))</formula>
    </cfRule>
    <cfRule type="containsText" dxfId="0" priority="46" operator="containsText" text="лечение">
      <formula>NOT(ISERROR(SEARCH("лечение",C97)))</formula>
    </cfRule>
  </conditionalFormatting>
  <conditionalFormatting sqref="C88:C94 C111">
    <cfRule type="containsText" dxfId="9" priority="16" operator="containsText" text="стерилизация">
      <formula>NOT(ISERROR(SEARCH("стерилизация",C88)))</formula>
    </cfRule>
    <cfRule type="containsText" dxfId="8" priority="17" operator="containsText" text="стерилизация">
      <formula>NOT(ISERROR(SEARCH("стерилизация",C88)))</formula>
    </cfRule>
    <cfRule type="containsText" dxfId="7" priority="18" operator="containsText" text="лечение">
      <formula>NOT(ISERROR(SEARCH("лечение",C88)))</formula>
    </cfRule>
  </conditionalFormatting>
  <conditionalFormatting sqref="C11:C14">
    <cfRule type="containsText" dxfId="6" priority="10" operator="containsText" text="стерилизация">
      <formula>NOT(ISERROR(SEARCH("стерилизация",C11)))</formula>
    </cfRule>
    <cfRule type="containsText" dxfId="5" priority="11" operator="containsText" text="стерилизация">
      <formula>NOT(ISERROR(SEARCH("стерилизация",C11)))</formula>
    </cfRule>
    <cfRule type="containsText" dxfId="4" priority="12" operator="containsText" text="лечение">
      <formula>NOT(ISERROR(SEARCH("лечение",C11)))</formula>
    </cfRule>
  </conditionalFormatting>
  <conditionalFormatting sqref="C110">
    <cfRule type="containsText" dxfId="3" priority="4" operator="containsText" text="стерилизация">
      <formula>NOT(ISERROR(SEARCH("стерилизация",C110)))</formula>
    </cfRule>
    <cfRule type="containsText" dxfId="2" priority="5" operator="containsText" text="стерилизация">
      <formula>NOT(ISERROR(SEARCH("стерилизация",C110)))</formula>
    </cfRule>
    <cfRule type="containsText" dxfId="1" priority="6" operator="containsText" text="лечение">
      <formula>NOT(ISERROR(SEARCH("лечение",C110)))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33"/>
  <sheetViews>
    <sheetView showGridLines="0" workbookViewId="0">
      <selection activeCell="A8" sqref="A8"/>
    </sheetView>
  </sheetViews>
  <sheetFormatPr baseColWidth="10" defaultRowHeight="15" x14ac:dyDescent="0.2"/>
  <cols>
    <col min="1" max="3" width="20.6640625" style="1" customWidth="1"/>
    <col min="4" max="4" width="28.33203125" customWidth="1"/>
    <col min="5" max="5" width="62" customWidth="1"/>
    <col min="6" max="256" width="8.83203125" customWidth="1"/>
  </cols>
  <sheetData>
    <row r="1" spans="1:5" ht="19" x14ac:dyDescent="0.25">
      <c r="C1" s="146" t="s">
        <v>16</v>
      </c>
      <c r="D1" s="146"/>
      <c r="E1" s="146"/>
    </row>
    <row r="2" spans="1:5" ht="19" x14ac:dyDescent="0.25">
      <c r="C2" s="146" t="s">
        <v>17</v>
      </c>
      <c r="D2" s="146"/>
      <c r="E2" s="146"/>
    </row>
    <row r="3" spans="1:5" ht="18" customHeight="1" x14ac:dyDescent="0.25">
      <c r="C3" s="51"/>
      <c r="D3" s="5"/>
    </row>
    <row r="4" spans="1:5" ht="19" x14ac:dyDescent="0.2">
      <c r="C4" s="147" t="s">
        <v>10</v>
      </c>
      <c r="D4" s="147"/>
      <c r="E4" s="147"/>
    </row>
    <row r="5" spans="1:5" ht="19" x14ac:dyDescent="0.2">
      <c r="C5" s="147" t="s">
        <v>34</v>
      </c>
      <c r="D5" s="147"/>
      <c r="E5" s="147"/>
    </row>
    <row r="6" spans="1:5" ht="19" x14ac:dyDescent="0.25">
      <c r="C6" s="148" t="s">
        <v>200</v>
      </c>
      <c r="D6" s="148"/>
      <c r="E6" s="148"/>
    </row>
    <row r="9" spans="1:5" ht="30" customHeight="1" x14ac:dyDescent="0.2">
      <c r="A9" s="41" t="s">
        <v>14</v>
      </c>
      <c r="B9" s="42" t="s">
        <v>56</v>
      </c>
      <c r="C9" s="43" t="s">
        <v>46</v>
      </c>
      <c r="D9" s="46" t="s">
        <v>1</v>
      </c>
      <c r="E9" s="26" t="s">
        <v>6</v>
      </c>
    </row>
    <row r="10" spans="1:5" x14ac:dyDescent="0.2">
      <c r="A10" s="88">
        <v>43463.288391203707</v>
      </c>
      <c r="B10" s="88">
        <v>43474</v>
      </c>
      <c r="C10" s="61">
        <v>500</v>
      </c>
      <c r="D10" s="62" t="s">
        <v>73</v>
      </c>
      <c r="E10" s="92" t="s">
        <v>40</v>
      </c>
    </row>
    <row r="11" spans="1:5" x14ac:dyDescent="0.2">
      <c r="A11" s="88">
        <v>43463.390636574077</v>
      </c>
      <c r="B11" s="88">
        <v>43474</v>
      </c>
      <c r="C11" s="61">
        <v>1000</v>
      </c>
      <c r="D11" s="62" t="s">
        <v>77</v>
      </c>
      <c r="E11" s="92" t="s">
        <v>40</v>
      </c>
    </row>
    <row r="12" spans="1:5" x14ac:dyDescent="0.2">
      <c r="A12" s="88">
        <v>43463.396134259259</v>
      </c>
      <c r="B12" s="88">
        <v>43474</v>
      </c>
      <c r="C12" s="61">
        <v>1000</v>
      </c>
      <c r="D12" s="62" t="s">
        <v>78</v>
      </c>
      <c r="E12" s="92" t="s">
        <v>40</v>
      </c>
    </row>
    <row r="13" spans="1:5" x14ac:dyDescent="0.2">
      <c r="A13" s="88">
        <v>43463.413483796299</v>
      </c>
      <c r="B13" s="88">
        <v>43474</v>
      </c>
      <c r="C13" s="61">
        <v>250</v>
      </c>
      <c r="D13" s="62" t="s">
        <v>79</v>
      </c>
      <c r="E13" s="92" t="s">
        <v>40</v>
      </c>
    </row>
    <row r="14" spans="1:5" x14ac:dyDescent="0.2">
      <c r="A14" s="88">
        <v>43463.424618055556</v>
      </c>
      <c r="B14" s="88">
        <v>43474</v>
      </c>
      <c r="C14" s="61">
        <v>1000</v>
      </c>
      <c r="D14" s="62" t="s">
        <v>71</v>
      </c>
      <c r="E14" s="92" t="s">
        <v>40</v>
      </c>
    </row>
    <row r="15" spans="1:5" x14ac:dyDescent="0.2">
      <c r="A15" s="88">
        <v>43463.4768287037</v>
      </c>
      <c r="B15" s="88">
        <v>43474</v>
      </c>
      <c r="C15" s="61">
        <v>3336</v>
      </c>
      <c r="D15" s="62" t="s">
        <v>80</v>
      </c>
      <c r="E15" s="92" t="s">
        <v>40</v>
      </c>
    </row>
    <row r="16" spans="1:5" x14ac:dyDescent="0.2">
      <c r="A16" s="88">
        <v>43463.495949074073</v>
      </c>
      <c r="B16" s="88">
        <v>43474</v>
      </c>
      <c r="C16" s="61">
        <v>500</v>
      </c>
      <c r="D16" s="62" t="s">
        <v>81</v>
      </c>
      <c r="E16" s="92" t="s">
        <v>40</v>
      </c>
    </row>
    <row r="17" spans="1:5" x14ac:dyDescent="0.2">
      <c r="A17" s="88">
        <v>43463.510798611111</v>
      </c>
      <c r="B17" s="88">
        <v>43474</v>
      </c>
      <c r="C17" s="61">
        <v>10000</v>
      </c>
      <c r="D17" s="62" t="s">
        <v>72</v>
      </c>
      <c r="E17" s="92" t="s">
        <v>40</v>
      </c>
    </row>
    <row r="18" spans="1:5" x14ac:dyDescent="0.2">
      <c r="A18" s="88">
        <v>43463.516585648147</v>
      </c>
      <c r="B18" s="88">
        <v>43474</v>
      </c>
      <c r="C18" s="61">
        <v>2500</v>
      </c>
      <c r="D18" s="62" t="s">
        <v>70</v>
      </c>
      <c r="E18" s="92" t="s">
        <v>40</v>
      </c>
    </row>
    <row r="19" spans="1:5" x14ac:dyDescent="0.2">
      <c r="A19" s="88">
        <v>43463.628981481481</v>
      </c>
      <c r="B19" s="88">
        <v>43474</v>
      </c>
      <c r="C19" s="61">
        <v>500</v>
      </c>
      <c r="D19" s="62" t="s">
        <v>82</v>
      </c>
      <c r="E19" s="92" t="s">
        <v>40</v>
      </c>
    </row>
    <row r="20" spans="1:5" x14ac:dyDescent="0.2">
      <c r="A20" s="88">
        <v>43463.67895833333</v>
      </c>
      <c r="B20" s="88">
        <v>43474</v>
      </c>
      <c r="C20" s="61">
        <v>100</v>
      </c>
      <c r="D20" s="62" t="s">
        <v>83</v>
      </c>
      <c r="E20" s="92" t="s">
        <v>40</v>
      </c>
    </row>
    <row r="21" spans="1:5" x14ac:dyDescent="0.2">
      <c r="A21" s="88">
        <v>43463.822256944448</v>
      </c>
      <c r="B21" s="88">
        <v>43474</v>
      </c>
      <c r="C21" s="61">
        <v>500</v>
      </c>
      <c r="D21" s="62" t="s">
        <v>84</v>
      </c>
      <c r="E21" s="92" t="s">
        <v>40</v>
      </c>
    </row>
    <row r="22" spans="1:5" x14ac:dyDescent="0.2">
      <c r="A22" s="88">
        <v>43463.855185185188</v>
      </c>
      <c r="B22" s="88">
        <v>43474</v>
      </c>
      <c r="C22" s="61">
        <v>613</v>
      </c>
      <c r="D22" s="62" t="s">
        <v>85</v>
      </c>
      <c r="E22" s="92" t="s">
        <v>40</v>
      </c>
    </row>
    <row r="23" spans="1:5" x14ac:dyDescent="0.2">
      <c r="A23" s="88">
        <v>43463.881956018522</v>
      </c>
      <c r="B23" s="88">
        <v>43474</v>
      </c>
      <c r="C23" s="61">
        <v>500</v>
      </c>
      <c r="D23" s="62" t="s">
        <v>85</v>
      </c>
      <c r="E23" s="92" t="s">
        <v>40</v>
      </c>
    </row>
    <row r="24" spans="1:5" x14ac:dyDescent="0.2">
      <c r="A24" s="88">
        <v>43463.903275462966</v>
      </c>
      <c r="B24" s="88">
        <v>43474</v>
      </c>
      <c r="C24" s="61">
        <v>100</v>
      </c>
      <c r="D24" s="62" t="s">
        <v>86</v>
      </c>
      <c r="E24" s="92" t="s">
        <v>40</v>
      </c>
    </row>
    <row r="25" spans="1:5" x14ac:dyDescent="0.2">
      <c r="A25" s="88">
        <v>43464.420393518521</v>
      </c>
      <c r="B25" s="88">
        <v>43474</v>
      </c>
      <c r="C25" s="61">
        <v>100</v>
      </c>
      <c r="D25" s="62" t="s">
        <v>59</v>
      </c>
      <c r="E25" s="92" t="s">
        <v>40</v>
      </c>
    </row>
    <row r="26" spans="1:5" x14ac:dyDescent="0.2">
      <c r="A26" s="88">
        <v>43464.555925925924</v>
      </c>
      <c r="B26" s="88">
        <v>43474</v>
      </c>
      <c r="C26" s="61">
        <v>1000</v>
      </c>
      <c r="D26" s="62" t="s">
        <v>60</v>
      </c>
      <c r="E26" s="92" t="s">
        <v>61</v>
      </c>
    </row>
    <row r="27" spans="1:5" x14ac:dyDescent="0.2">
      <c r="A27" s="88">
        <v>43464.625428240739</v>
      </c>
      <c r="B27" s="88">
        <v>43474</v>
      </c>
      <c r="C27" s="61">
        <v>500</v>
      </c>
      <c r="D27" s="62" t="s">
        <v>62</v>
      </c>
      <c r="E27" s="92" t="s">
        <v>40</v>
      </c>
    </row>
    <row r="28" spans="1:5" x14ac:dyDescent="0.2">
      <c r="A28" s="88">
        <v>43464.639398148145</v>
      </c>
      <c r="B28" s="88">
        <v>43474</v>
      </c>
      <c r="C28" s="61">
        <v>500</v>
      </c>
      <c r="D28" s="62" t="s">
        <v>87</v>
      </c>
      <c r="E28" s="92" t="s">
        <v>40</v>
      </c>
    </row>
    <row r="29" spans="1:5" x14ac:dyDescent="0.2">
      <c r="A29" s="88">
        <v>43464.820543981485</v>
      </c>
      <c r="B29" s="88">
        <v>43474</v>
      </c>
      <c r="C29" s="61">
        <v>50</v>
      </c>
      <c r="D29" s="62" t="s">
        <v>88</v>
      </c>
      <c r="E29" s="92" t="s">
        <v>40</v>
      </c>
    </row>
    <row r="30" spans="1:5" x14ac:dyDescent="0.2">
      <c r="A30" s="88">
        <v>43464.84747685185</v>
      </c>
      <c r="B30" s="88">
        <v>43474</v>
      </c>
      <c r="C30" s="61">
        <v>500</v>
      </c>
      <c r="D30" s="62" t="s">
        <v>89</v>
      </c>
      <c r="E30" s="92" t="s">
        <v>40</v>
      </c>
    </row>
    <row r="31" spans="1:5" x14ac:dyDescent="0.2">
      <c r="A31" s="88">
        <v>43464.851018518515</v>
      </c>
      <c r="B31" s="88">
        <v>43474</v>
      </c>
      <c r="C31" s="61">
        <v>500</v>
      </c>
      <c r="D31" s="62" t="s">
        <v>90</v>
      </c>
      <c r="E31" s="92" t="s">
        <v>40</v>
      </c>
    </row>
    <row r="32" spans="1:5" x14ac:dyDescent="0.2">
      <c r="A32" s="88">
        <v>43464.875590277778</v>
      </c>
      <c r="B32" s="88">
        <v>43474</v>
      </c>
      <c r="C32" s="61">
        <v>275</v>
      </c>
      <c r="D32" s="62" t="s">
        <v>91</v>
      </c>
      <c r="E32" s="92" t="s">
        <v>58</v>
      </c>
    </row>
    <row r="33" spans="1:5" x14ac:dyDescent="0.2">
      <c r="A33" s="88">
        <v>43465.005787037036</v>
      </c>
      <c r="B33" s="88">
        <v>43474</v>
      </c>
      <c r="C33" s="61">
        <v>200</v>
      </c>
      <c r="D33" s="62" t="s">
        <v>75</v>
      </c>
      <c r="E33" s="92" t="s">
        <v>58</v>
      </c>
    </row>
    <row r="34" spans="1:5" x14ac:dyDescent="0.2">
      <c r="A34" s="88">
        <v>43465.093888888892</v>
      </c>
      <c r="B34" s="88">
        <v>43474</v>
      </c>
      <c r="C34" s="61">
        <v>200</v>
      </c>
      <c r="D34" s="62" t="s">
        <v>68</v>
      </c>
      <c r="E34" s="92" t="s">
        <v>40</v>
      </c>
    </row>
    <row r="35" spans="1:5" x14ac:dyDescent="0.2">
      <c r="A35" s="88">
        <v>43465.237847222219</v>
      </c>
      <c r="B35" s="88">
        <v>43474</v>
      </c>
      <c r="C35" s="61">
        <v>3500</v>
      </c>
      <c r="D35" s="62" t="s">
        <v>92</v>
      </c>
      <c r="E35" s="92" t="s">
        <v>40</v>
      </c>
    </row>
    <row r="36" spans="1:5" x14ac:dyDescent="0.2">
      <c r="A36" s="88">
        <v>43465.347962962966</v>
      </c>
      <c r="B36" s="88">
        <v>43474</v>
      </c>
      <c r="C36" s="61">
        <v>1000</v>
      </c>
      <c r="D36" s="62" t="s">
        <v>64</v>
      </c>
      <c r="E36" s="92" t="s">
        <v>40</v>
      </c>
    </row>
    <row r="37" spans="1:5" x14ac:dyDescent="0.2">
      <c r="A37" s="88">
        <v>43465.441319444442</v>
      </c>
      <c r="B37" s="88">
        <v>43474</v>
      </c>
      <c r="C37" s="61">
        <v>1000</v>
      </c>
      <c r="D37" s="62" t="s">
        <v>74</v>
      </c>
      <c r="E37" s="92" t="s">
        <v>40</v>
      </c>
    </row>
    <row r="38" spans="1:5" x14ac:dyDescent="0.2">
      <c r="A38" s="88">
        <v>43465.613680555558</v>
      </c>
      <c r="B38" s="88">
        <v>43474</v>
      </c>
      <c r="C38" s="61">
        <v>1000</v>
      </c>
      <c r="D38" s="62" t="s">
        <v>93</v>
      </c>
      <c r="E38" s="92" t="s">
        <v>40</v>
      </c>
    </row>
    <row r="39" spans="1:5" x14ac:dyDescent="0.2">
      <c r="A39" s="88">
        <v>43465.614930555559</v>
      </c>
      <c r="B39" s="88">
        <v>43474</v>
      </c>
      <c r="C39" s="61">
        <v>5000</v>
      </c>
      <c r="D39" s="62" t="s">
        <v>94</v>
      </c>
      <c r="E39" s="92" t="s">
        <v>40</v>
      </c>
    </row>
    <row r="40" spans="1:5" x14ac:dyDescent="0.2">
      <c r="A40" s="88">
        <v>43465.619004629632</v>
      </c>
      <c r="B40" s="88">
        <v>43474</v>
      </c>
      <c r="C40" s="61">
        <v>250</v>
      </c>
      <c r="D40" s="62" t="s">
        <v>95</v>
      </c>
      <c r="E40" s="92" t="s">
        <v>40</v>
      </c>
    </row>
    <row r="41" spans="1:5" x14ac:dyDescent="0.2">
      <c r="A41" s="88">
        <v>43465.703252314815</v>
      </c>
      <c r="B41" s="88">
        <v>43474</v>
      </c>
      <c r="C41" s="61">
        <v>500</v>
      </c>
      <c r="D41" s="62" t="s">
        <v>96</v>
      </c>
      <c r="E41" s="92" t="s">
        <v>40</v>
      </c>
    </row>
    <row r="42" spans="1:5" x14ac:dyDescent="0.2">
      <c r="A42" s="88">
        <v>43465.725671296299</v>
      </c>
      <c r="B42" s="88">
        <v>43474</v>
      </c>
      <c r="C42" s="61">
        <v>500</v>
      </c>
      <c r="D42" s="62" t="s">
        <v>97</v>
      </c>
      <c r="E42" s="92" t="s">
        <v>40</v>
      </c>
    </row>
    <row r="43" spans="1:5" x14ac:dyDescent="0.2">
      <c r="A43" s="88">
        <v>43465.775127314817</v>
      </c>
      <c r="B43" s="88">
        <v>43474</v>
      </c>
      <c r="C43" s="61">
        <v>500</v>
      </c>
      <c r="D43" s="62" t="s">
        <v>63</v>
      </c>
      <c r="E43" s="92" t="s">
        <v>40</v>
      </c>
    </row>
    <row r="44" spans="1:5" x14ac:dyDescent="0.2">
      <c r="A44" s="88">
        <v>43465.949884259258</v>
      </c>
      <c r="B44" s="88">
        <v>43474</v>
      </c>
      <c r="C44" s="61">
        <v>100</v>
      </c>
      <c r="D44" s="62" t="s">
        <v>98</v>
      </c>
      <c r="E44" s="92" t="s">
        <v>40</v>
      </c>
    </row>
    <row r="45" spans="1:5" x14ac:dyDescent="0.2">
      <c r="A45" s="88">
        <v>43465.950694444444</v>
      </c>
      <c r="B45" s="88">
        <v>43474</v>
      </c>
      <c r="C45" s="61">
        <v>5000</v>
      </c>
      <c r="D45" s="62" t="s">
        <v>99</v>
      </c>
      <c r="E45" s="92" t="s">
        <v>40</v>
      </c>
    </row>
    <row r="46" spans="1:5" x14ac:dyDescent="0.2">
      <c r="A46" s="88">
        <v>43465.956504629627</v>
      </c>
      <c r="B46" s="88">
        <v>43474</v>
      </c>
      <c r="C46" s="61">
        <v>1000</v>
      </c>
      <c r="D46" s="62" t="s">
        <v>100</v>
      </c>
      <c r="E46" s="92" t="s">
        <v>40</v>
      </c>
    </row>
    <row r="47" spans="1:5" x14ac:dyDescent="0.2">
      <c r="A47" s="88">
        <v>43465.992025462961</v>
      </c>
      <c r="B47" s="88">
        <v>43474</v>
      </c>
      <c r="C47" s="61">
        <v>200</v>
      </c>
      <c r="D47" s="62" t="s">
        <v>101</v>
      </c>
      <c r="E47" s="92" t="s">
        <v>40</v>
      </c>
    </row>
    <row r="48" spans="1:5" x14ac:dyDescent="0.2">
      <c r="A48" s="88">
        <v>43466.409861111111</v>
      </c>
      <c r="B48" s="88">
        <v>43473</v>
      </c>
      <c r="C48" s="61">
        <v>5000</v>
      </c>
      <c r="D48" s="107" t="s">
        <v>69</v>
      </c>
      <c r="E48" s="92" t="s">
        <v>40</v>
      </c>
    </row>
    <row r="49" spans="1:5" x14ac:dyDescent="0.2">
      <c r="A49" s="88">
        <v>43466.445127314815</v>
      </c>
      <c r="B49" s="88">
        <v>43473</v>
      </c>
      <c r="C49" s="61">
        <v>500</v>
      </c>
      <c r="D49" s="62" t="s">
        <v>364</v>
      </c>
      <c r="E49" s="92" t="s">
        <v>40</v>
      </c>
    </row>
    <row r="50" spans="1:5" x14ac:dyDescent="0.2">
      <c r="A50" s="88">
        <v>43466.517638888887</v>
      </c>
      <c r="B50" s="88">
        <v>43473</v>
      </c>
      <c r="C50" s="61">
        <v>300</v>
      </c>
      <c r="D50" s="62" t="s">
        <v>365</v>
      </c>
      <c r="E50" s="92" t="s">
        <v>40</v>
      </c>
    </row>
    <row r="51" spans="1:5" x14ac:dyDescent="0.2">
      <c r="A51" s="88">
        <v>43466.678356481483</v>
      </c>
      <c r="B51" s="88">
        <v>43473</v>
      </c>
      <c r="C51" s="61">
        <v>800</v>
      </c>
      <c r="D51" s="62" t="s">
        <v>366</v>
      </c>
      <c r="E51" s="92" t="s">
        <v>40</v>
      </c>
    </row>
    <row r="52" spans="1:5" x14ac:dyDescent="0.2">
      <c r="A52" s="88">
        <v>43466.715324074074</v>
      </c>
      <c r="B52" s="88">
        <v>43473</v>
      </c>
      <c r="C52" s="61">
        <v>50</v>
      </c>
      <c r="D52" s="62" t="s">
        <v>367</v>
      </c>
      <c r="E52" s="92" t="s">
        <v>40</v>
      </c>
    </row>
    <row r="53" spans="1:5" x14ac:dyDescent="0.2">
      <c r="A53" s="88">
        <v>43466.898634259262</v>
      </c>
      <c r="B53" s="88">
        <v>43473</v>
      </c>
      <c r="C53" s="61">
        <v>300</v>
      </c>
      <c r="D53" s="62" t="s">
        <v>368</v>
      </c>
      <c r="E53" s="92" t="s">
        <v>40</v>
      </c>
    </row>
    <row r="54" spans="1:5" x14ac:dyDescent="0.2">
      <c r="A54" s="88">
        <v>43466.926412037035</v>
      </c>
      <c r="B54" s="88">
        <v>43473</v>
      </c>
      <c r="C54" s="61">
        <v>100</v>
      </c>
      <c r="D54" s="62" t="s">
        <v>369</v>
      </c>
      <c r="E54" s="92" t="s">
        <v>40</v>
      </c>
    </row>
    <row r="55" spans="1:5" x14ac:dyDescent="0.2">
      <c r="A55" s="88">
        <v>43466.938206018516</v>
      </c>
      <c r="B55" s="88">
        <v>43473</v>
      </c>
      <c r="C55" s="61">
        <v>50</v>
      </c>
      <c r="D55" s="62" t="s">
        <v>73</v>
      </c>
      <c r="E55" s="92" t="s">
        <v>40</v>
      </c>
    </row>
    <row r="56" spans="1:5" x14ac:dyDescent="0.2">
      <c r="A56" s="88">
        <v>43466.996666666666</v>
      </c>
      <c r="B56" s="88">
        <v>43473</v>
      </c>
      <c r="C56" s="61">
        <v>100</v>
      </c>
      <c r="D56" s="62" t="s">
        <v>370</v>
      </c>
      <c r="E56" s="92" t="s">
        <v>40</v>
      </c>
    </row>
    <row r="57" spans="1:5" x14ac:dyDescent="0.2">
      <c r="A57" s="88">
        <v>43467.077893518515</v>
      </c>
      <c r="B57" s="88">
        <v>43473</v>
      </c>
      <c r="C57" s="61">
        <v>100</v>
      </c>
      <c r="D57" s="62" t="s">
        <v>371</v>
      </c>
      <c r="E57" s="92" t="s">
        <v>40</v>
      </c>
    </row>
    <row r="58" spans="1:5" x14ac:dyDescent="0.2">
      <c r="A58" s="88">
        <v>43467.389027777775</v>
      </c>
      <c r="B58" s="88">
        <v>43473</v>
      </c>
      <c r="C58" s="61">
        <v>500</v>
      </c>
      <c r="D58" s="62" t="s">
        <v>372</v>
      </c>
      <c r="E58" s="92" t="s">
        <v>40</v>
      </c>
    </row>
    <row r="59" spans="1:5" x14ac:dyDescent="0.2">
      <c r="A59" s="88">
        <v>43467.479699074072</v>
      </c>
      <c r="B59" s="88">
        <v>43473</v>
      </c>
      <c r="C59" s="61">
        <v>500</v>
      </c>
      <c r="D59" s="62" t="s">
        <v>373</v>
      </c>
      <c r="E59" s="92" t="s">
        <v>40</v>
      </c>
    </row>
    <row r="60" spans="1:5" x14ac:dyDescent="0.2">
      <c r="A60" s="88">
        <v>43467.538611111115</v>
      </c>
      <c r="B60" s="88">
        <v>43473</v>
      </c>
      <c r="C60" s="61">
        <v>500</v>
      </c>
      <c r="D60" s="62" t="s">
        <v>374</v>
      </c>
      <c r="E60" s="92" t="s">
        <v>40</v>
      </c>
    </row>
    <row r="61" spans="1:5" x14ac:dyDescent="0.2">
      <c r="A61" s="88">
        <v>43467.552303240744</v>
      </c>
      <c r="B61" s="88">
        <v>43473</v>
      </c>
      <c r="C61" s="61">
        <v>200</v>
      </c>
      <c r="D61" s="62" t="s">
        <v>375</v>
      </c>
      <c r="E61" s="92" t="s">
        <v>40</v>
      </c>
    </row>
    <row r="62" spans="1:5" x14ac:dyDescent="0.2">
      <c r="A62" s="88">
        <v>43467.606261574074</v>
      </c>
      <c r="B62" s="88">
        <v>43473</v>
      </c>
      <c r="C62" s="61">
        <v>3000</v>
      </c>
      <c r="D62" s="62" t="s">
        <v>376</v>
      </c>
      <c r="E62" s="92" t="s">
        <v>40</v>
      </c>
    </row>
    <row r="63" spans="1:5" x14ac:dyDescent="0.2">
      <c r="A63" s="88">
        <v>43467.611331018517</v>
      </c>
      <c r="B63" s="88">
        <v>43473</v>
      </c>
      <c r="C63" s="61">
        <v>200</v>
      </c>
      <c r="D63" s="62" t="s">
        <v>377</v>
      </c>
      <c r="E63" s="92" t="s">
        <v>40</v>
      </c>
    </row>
    <row r="64" spans="1:5" x14ac:dyDescent="0.2">
      <c r="A64" s="88">
        <v>43467.648379629631</v>
      </c>
      <c r="B64" s="88">
        <v>43473</v>
      </c>
      <c r="C64" s="61">
        <v>500</v>
      </c>
      <c r="D64" s="62" t="s">
        <v>378</v>
      </c>
      <c r="E64" s="92" t="s">
        <v>58</v>
      </c>
    </row>
    <row r="65" spans="1:5" x14ac:dyDescent="0.2">
      <c r="A65" s="88">
        <v>43467.653923611113</v>
      </c>
      <c r="B65" s="88">
        <v>43473</v>
      </c>
      <c r="C65" s="61">
        <v>1000</v>
      </c>
      <c r="D65" s="62" t="s">
        <v>378</v>
      </c>
      <c r="E65" s="92" t="s">
        <v>40</v>
      </c>
    </row>
    <row r="66" spans="1:5" x14ac:dyDescent="0.2">
      <c r="A66" s="88">
        <v>43467.666851851849</v>
      </c>
      <c r="B66" s="88">
        <v>43473</v>
      </c>
      <c r="C66" s="61">
        <v>90</v>
      </c>
      <c r="D66" s="62" t="s">
        <v>379</v>
      </c>
      <c r="E66" s="92" t="s">
        <v>40</v>
      </c>
    </row>
    <row r="67" spans="1:5" x14ac:dyDescent="0.2">
      <c r="A67" s="88">
        <v>43467.698078703703</v>
      </c>
      <c r="B67" s="88">
        <v>43473</v>
      </c>
      <c r="C67" s="61">
        <v>100</v>
      </c>
      <c r="D67" s="62" t="s">
        <v>380</v>
      </c>
      <c r="E67" s="92" t="s">
        <v>40</v>
      </c>
    </row>
    <row r="68" spans="1:5" x14ac:dyDescent="0.2">
      <c r="A68" s="88">
        <v>43467.736307870371</v>
      </c>
      <c r="B68" s="88">
        <v>43473</v>
      </c>
      <c r="C68" s="61">
        <v>300</v>
      </c>
      <c r="D68" s="62" t="s">
        <v>381</v>
      </c>
      <c r="E68" s="92" t="s">
        <v>40</v>
      </c>
    </row>
    <row r="69" spans="1:5" x14ac:dyDescent="0.2">
      <c r="A69" s="88">
        <v>43467.737303240741</v>
      </c>
      <c r="B69" s="88">
        <v>43473</v>
      </c>
      <c r="C69" s="61">
        <v>100</v>
      </c>
      <c r="D69" s="62" t="s">
        <v>382</v>
      </c>
      <c r="E69" s="92" t="s">
        <v>40</v>
      </c>
    </row>
    <row r="70" spans="1:5" x14ac:dyDescent="0.2">
      <c r="A70" s="88">
        <v>43468.439317129632</v>
      </c>
      <c r="B70" s="88">
        <v>43473</v>
      </c>
      <c r="C70" s="61">
        <v>1000</v>
      </c>
      <c r="D70" s="62" t="s">
        <v>383</v>
      </c>
      <c r="E70" s="92" t="s">
        <v>40</v>
      </c>
    </row>
    <row r="71" spans="1:5" x14ac:dyDescent="0.2">
      <c r="A71" s="88">
        <v>43468.712488425925</v>
      </c>
      <c r="B71" s="88">
        <v>43473</v>
      </c>
      <c r="C71" s="61">
        <v>500</v>
      </c>
      <c r="D71" s="62" t="s">
        <v>384</v>
      </c>
      <c r="E71" s="92" t="s">
        <v>40</v>
      </c>
    </row>
    <row r="72" spans="1:5" x14ac:dyDescent="0.2">
      <c r="A72" s="88">
        <v>43468.864768518521</v>
      </c>
      <c r="B72" s="88">
        <v>43473</v>
      </c>
      <c r="C72" s="61">
        <v>150</v>
      </c>
      <c r="D72" s="62" t="s">
        <v>385</v>
      </c>
      <c r="E72" s="92" t="s">
        <v>40</v>
      </c>
    </row>
    <row r="73" spans="1:5" x14ac:dyDescent="0.2">
      <c r="A73" s="88">
        <v>43468.934618055559</v>
      </c>
      <c r="B73" s="88">
        <v>43473</v>
      </c>
      <c r="C73" s="61">
        <v>500</v>
      </c>
      <c r="D73" s="62" t="s">
        <v>386</v>
      </c>
      <c r="E73" s="92" t="s">
        <v>40</v>
      </c>
    </row>
    <row r="74" spans="1:5" x14ac:dyDescent="0.2">
      <c r="A74" s="88">
        <v>43468.942384259259</v>
      </c>
      <c r="B74" s="88">
        <v>43473</v>
      </c>
      <c r="C74" s="61">
        <v>50</v>
      </c>
      <c r="D74" s="62" t="s">
        <v>387</v>
      </c>
      <c r="E74" s="92" t="s">
        <v>40</v>
      </c>
    </row>
    <row r="75" spans="1:5" x14ac:dyDescent="0.2">
      <c r="A75" s="88">
        <v>43468.961944444447</v>
      </c>
      <c r="B75" s="88">
        <v>43473</v>
      </c>
      <c r="C75" s="61">
        <v>500</v>
      </c>
      <c r="D75" s="62" t="s">
        <v>388</v>
      </c>
      <c r="E75" s="92" t="s">
        <v>40</v>
      </c>
    </row>
    <row r="76" spans="1:5" x14ac:dyDescent="0.2">
      <c r="A76" s="88">
        <v>43468.964120370372</v>
      </c>
      <c r="B76" s="88">
        <v>43473</v>
      </c>
      <c r="C76" s="61">
        <v>500</v>
      </c>
      <c r="D76" s="62" t="s">
        <v>389</v>
      </c>
      <c r="E76" s="92" t="s">
        <v>40</v>
      </c>
    </row>
    <row r="77" spans="1:5" x14ac:dyDescent="0.2">
      <c r="A77" s="88">
        <v>43468.965416666666</v>
      </c>
      <c r="B77" s="88">
        <v>43473</v>
      </c>
      <c r="C77" s="61">
        <v>5000</v>
      </c>
      <c r="D77" s="62" t="s">
        <v>390</v>
      </c>
      <c r="E77" s="92" t="s">
        <v>40</v>
      </c>
    </row>
    <row r="78" spans="1:5" x14ac:dyDescent="0.2">
      <c r="A78" s="88">
        <v>43469.354375000003</v>
      </c>
      <c r="B78" s="88">
        <v>43473</v>
      </c>
      <c r="C78" s="61">
        <v>500</v>
      </c>
      <c r="D78" s="62" t="s">
        <v>391</v>
      </c>
      <c r="E78" s="92" t="s">
        <v>40</v>
      </c>
    </row>
    <row r="79" spans="1:5" x14ac:dyDescent="0.2">
      <c r="A79" s="88">
        <v>43469.479444444441</v>
      </c>
      <c r="B79" s="88">
        <v>43473</v>
      </c>
      <c r="C79" s="61">
        <v>500</v>
      </c>
      <c r="D79" s="62" t="s">
        <v>392</v>
      </c>
      <c r="E79" s="92" t="s">
        <v>40</v>
      </c>
    </row>
    <row r="80" spans="1:5" x14ac:dyDescent="0.2">
      <c r="A80" s="88">
        <v>43469.569652777776</v>
      </c>
      <c r="B80" s="88">
        <v>43473</v>
      </c>
      <c r="C80" s="61">
        <v>700</v>
      </c>
      <c r="D80" s="62" t="s">
        <v>393</v>
      </c>
      <c r="E80" s="92" t="s">
        <v>40</v>
      </c>
    </row>
    <row r="81" spans="1:5" x14ac:dyDescent="0.2">
      <c r="A81" s="88">
        <v>43469.73636574074</v>
      </c>
      <c r="B81" s="88">
        <v>43473</v>
      </c>
      <c r="C81" s="61">
        <v>5000</v>
      </c>
      <c r="D81" s="62" t="s">
        <v>394</v>
      </c>
      <c r="E81" s="92" t="s">
        <v>40</v>
      </c>
    </row>
    <row r="82" spans="1:5" x14ac:dyDescent="0.2">
      <c r="A82" s="88">
        <v>43469.885578703703</v>
      </c>
      <c r="B82" s="88">
        <v>43473</v>
      </c>
      <c r="C82" s="61">
        <v>500</v>
      </c>
      <c r="D82" s="62" t="s">
        <v>395</v>
      </c>
      <c r="E82" s="92" t="s">
        <v>40</v>
      </c>
    </row>
    <row r="83" spans="1:5" x14ac:dyDescent="0.2">
      <c r="A83" s="88">
        <v>43469.901631944442</v>
      </c>
      <c r="B83" s="88">
        <v>43473</v>
      </c>
      <c r="C83" s="61">
        <v>30000</v>
      </c>
      <c r="D83" s="62" t="s">
        <v>396</v>
      </c>
      <c r="E83" s="92" t="s">
        <v>40</v>
      </c>
    </row>
    <row r="84" spans="1:5" x14ac:dyDescent="0.2">
      <c r="A84" s="88">
        <v>43469.903356481482</v>
      </c>
      <c r="B84" s="88">
        <v>43473</v>
      </c>
      <c r="C84" s="61">
        <v>20000</v>
      </c>
      <c r="D84" s="62" t="s">
        <v>396</v>
      </c>
      <c r="E84" s="92" t="s">
        <v>40</v>
      </c>
    </row>
    <row r="85" spans="1:5" x14ac:dyDescent="0.2">
      <c r="A85" s="88">
        <v>43469.916828703703</v>
      </c>
      <c r="B85" s="88">
        <v>43473</v>
      </c>
      <c r="C85" s="61">
        <v>50</v>
      </c>
      <c r="D85" s="62" t="s">
        <v>397</v>
      </c>
      <c r="E85" s="92" t="s">
        <v>40</v>
      </c>
    </row>
    <row r="86" spans="1:5" x14ac:dyDescent="0.2">
      <c r="A86" s="88">
        <v>43469.965428240743</v>
      </c>
      <c r="B86" s="88">
        <v>43473</v>
      </c>
      <c r="C86" s="61">
        <v>500</v>
      </c>
      <c r="D86" s="62" t="s">
        <v>398</v>
      </c>
      <c r="E86" s="92" t="s">
        <v>40</v>
      </c>
    </row>
    <row r="87" spans="1:5" x14ac:dyDescent="0.2">
      <c r="A87" s="88">
        <v>43470.031388888892</v>
      </c>
      <c r="B87" s="88">
        <v>43473</v>
      </c>
      <c r="C87" s="61">
        <v>1000</v>
      </c>
      <c r="D87" s="62" t="s">
        <v>399</v>
      </c>
      <c r="E87" s="92" t="s">
        <v>40</v>
      </c>
    </row>
    <row r="88" spans="1:5" x14ac:dyDescent="0.2">
      <c r="A88" s="88">
        <v>43470.541805555556</v>
      </c>
      <c r="B88" s="88">
        <v>43473</v>
      </c>
      <c r="C88" s="61">
        <v>1500</v>
      </c>
      <c r="D88" s="62" t="s">
        <v>400</v>
      </c>
      <c r="E88" s="92" t="s">
        <v>40</v>
      </c>
    </row>
    <row r="89" spans="1:5" x14ac:dyDescent="0.2">
      <c r="A89" s="88">
        <v>43470.635729166665</v>
      </c>
      <c r="B89" s="88">
        <v>43473</v>
      </c>
      <c r="C89" s="61">
        <v>500</v>
      </c>
      <c r="D89" s="62" t="s">
        <v>401</v>
      </c>
      <c r="E89" s="92" t="s">
        <v>40</v>
      </c>
    </row>
    <row r="90" spans="1:5" x14ac:dyDescent="0.2">
      <c r="A90" s="88">
        <v>43470.663368055553</v>
      </c>
      <c r="B90" s="88">
        <v>43473</v>
      </c>
      <c r="C90" s="61">
        <v>1000</v>
      </c>
      <c r="D90" s="62" t="s">
        <v>402</v>
      </c>
      <c r="E90" s="92" t="s">
        <v>40</v>
      </c>
    </row>
    <row r="91" spans="1:5" x14ac:dyDescent="0.2">
      <c r="A91" s="88">
        <v>43470.663391203707</v>
      </c>
      <c r="B91" s="88">
        <v>43473</v>
      </c>
      <c r="C91" s="61">
        <v>200</v>
      </c>
      <c r="D91" s="62" t="s">
        <v>403</v>
      </c>
      <c r="E91" s="92" t="s">
        <v>40</v>
      </c>
    </row>
    <row r="92" spans="1:5" x14ac:dyDescent="0.2">
      <c r="A92" s="88">
        <v>43470.672476851854</v>
      </c>
      <c r="B92" s="88">
        <v>43473</v>
      </c>
      <c r="C92" s="61">
        <v>5000</v>
      </c>
      <c r="D92" s="62" t="s">
        <v>404</v>
      </c>
      <c r="E92" s="92" t="s">
        <v>40</v>
      </c>
    </row>
    <row r="93" spans="1:5" x14ac:dyDescent="0.2">
      <c r="A93" s="88">
        <v>43470.938587962963</v>
      </c>
      <c r="B93" s="88">
        <v>43473</v>
      </c>
      <c r="C93" s="61">
        <v>1000</v>
      </c>
      <c r="D93" s="62" t="s">
        <v>405</v>
      </c>
      <c r="E93" s="92" t="s">
        <v>40</v>
      </c>
    </row>
    <row r="94" spans="1:5" x14ac:dyDescent="0.2">
      <c r="A94" s="88">
        <v>43471.437719907408</v>
      </c>
      <c r="B94" s="88">
        <v>43473</v>
      </c>
      <c r="C94" s="61">
        <v>300</v>
      </c>
      <c r="D94" s="62" t="s">
        <v>406</v>
      </c>
      <c r="E94" s="92" t="s">
        <v>40</v>
      </c>
    </row>
    <row r="95" spans="1:5" x14ac:dyDescent="0.2">
      <c r="A95" s="88">
        <v>43471.618287037039</v>
      </c>
      <c r="B95" s="88">
        <v>43473</v>
      </c>
      <c r="C95" s="61">
        <v>54</v>
      </c>
      <c r="D95" s="62" t="s">
        <v>379</v>
      </c>
      <c r="E95" s="92" t="s">
        <v>40</v>
      </c>
    </row>
    <row r="96" spans="1:5" x14ac:dyDescent="0.2">
      <c r="A96" s="88">
        <v>43471.733113425929</v>
      </c>
      <c r="B96" s="88">
        <v>43473</v>
      </c>
      <c r="C96" s="61">
        <v>500</v>
      </c>
      <c r="D96" s="62" t="s">
        <v>407</v>
      </c>
      <c r="E96" s="92" t="s">
        <v>40</v>
      </c>
    </row>
    <row r="97" spans="1:5" x14ac:dyDescent="0.2">
      <c r="A97" s="88">
        <v>43471.776504629626</v>
      </c>
      <c r="B97" s="88">
        <v>43473</v>
      </c>
      <c r="C97" s="61">
        <v>50</v>
      </c>
      <c r="D97" s="62" t="s">
        <v>408</v>
      </c>
      <c r="E97" s="92" t="s">
        <v>40</v>
      </c>
    </row>
    <row r="98" spans="1:5" x14ac:dyDescent="0.2">
      <c r="A98" s="88">
        <v>43471.795324074075</v>
      </c>
      <c r="B98" s="88">
        <v>43473</v>
      </c>
      <c r="C98" s="61">
        <v>500</v>
      </c>
      <c r="D98" s="62" t="s">
        <v>409</v>
      </c>
      <c r="E98" s="92" t="s">
        <v>40</v>
      </c>
    </row>
    <row r="99" spans="1:5" x14ac:dyDescent="0.2">
      <c r="A99" s="88">
        <v>43471.808680555558</v>
      </c>
      <c r="B99" s="88">
        <v>43473</v>
      </c>
      <c r="C99" s="61">
        <v>350</v>
      </c>
      <c r="D99" s="62" t="s">
        <v>410</v>
      </c>
      <c r="E99" s="92" t="s">
        <v>40</v>
      </c>
    </row>
    <row r="100" spans="1:5" x14ac:dyDescent="0.2">
      <c r="A100" s="88">
        <v>43471.923784722225</v>
      </c>
      <c r="B100" s="88">
        <v>43473</v>
      </c>
      <c r="C100" s="61">
        <v>1000</v>
      </c>
      <c r="D100" s="62" t="s">
        <v>411</v>
      </c>
      <c r="E100" s="92" t="s">
        <v>40</v>
      </c>
    </row>
    <row r="101" spans="1:5" x14ac:dyDescent="0.2">
      <c r="A101" s="88">
        <v>43472.033680555556</v>
      </c>
      <c r="B101" s="88">
        <v>43473</v>
      </c>
      <c r="C101" s="61">
        <v>1000</v>
      </c>
      <c r="D101" s="62" t="s">
        <v>412</v>
      </c>
      <c r="E101" s="92" t="s">
        <v>40</v>
      </c>
    </row>
    <row r="102" spans="1:5" x14ac:dyDescent="0.2">
      <c r="A102" s="88">
        <v>43472.107766203706</v>
      </c>
      <c r="B102" s="88">
        <v>43473</v>
      </c>
      <c r="C102" s="61">
        <v>500</v>
      </c>
      <c r="D102" s="62" t="s">
        <v>413</v>
      </c>
      <c r="E102" s="92" t="s">
        <v>40</v>
      </c>
    </row>
    <row r="103" spans="1:5" x14ac:dyDescent="0.2">
      <c r="A103" s="88">
        <v>43472.124305555553</v>
      </c>
      <c r="B103" s="88">
        <v>43473</v>
      </c>
      <c r="C103" s="61">
        <v>500</v>
      </c>
      <c r="D103" s="62" t="s">
        <v>414</v>
      </c>
      <c r="E103" s="92" t="s">
        <v>40</v>
      </c>
    </row>
    <row r="104" spans="1:5" x14ac:dyDescent="0.2">
      <c r="A104" s="88">
        <v>43472.28833333333</v>
      </c>
      <c r="B104" s="88">
        <v>43473</v>
      </c>
      <c r="C104" s="61">
        <v>5000</v>
      </c>
      <c r="D104" s="62" t="s">
        <v>415</v>
      </c>
      <c r="E104" s="92" t="s">
        <v>40</v>
      </c>
    </row>
    <row r="105" spans="1:5" x14ac:dyDescent="0.2">
      <c r="A105" s="88">
        <v>43472.4375</v>
      </c>
      <c r="B105" s="88">
        <v>43473</v>
      </c>
      <c r="C105" s="61">
        <v>500</v>
      </c>
      <c r="D105" s="62" t="s">
        <v>416</v>
      </c>
      <c r="E105" s="92" t="s">
        <v>40</v>
      </c>
    </row>
    <row r="106" spans="1:5" x14ac:dyDescent="0.2">
      <c r="A106" s="88">
        <v>43472.503506944442</v>
      </c>
      <c r="B106" s="88">
        <v>43473</v>
      </c>
      <c r="C106" s="61">
        <v>100</v>
      </c>
      <c r="D106" s="62" t="s">
        <v>417</v>
      </c>
      <c r="E106" s="92" t="s">
        <v>40</v>
      </c>
    </row>
    <row r="107" spans="1:5" x14ac:dyDescent="0.2">
      <c r="A107" s="88">
        <v>43472.597349537034</v>
      </c>
      <c r="B107" s="88">
        <v>43473</v>
      </c>
      <c r="C107" s="61">
        <v>2000</v>
      </c>
      <c r="D107" s="62" t="s">
        <v>418</v>
      </c>
      <c r="E107" s="92" t="s">
        <v>40</v>
      </c>
    </row>
    <row r="108" spans="1:5" x14ac:dyDescent="0.2">
      <c r="A108" s="88">
        <v>43472.632986111108</v>
      </c>
      <c r="B108" s="88">
        <v>43473</v>
      </c>
      <c r="C108" s="61">
        <v>100</v>
      </c>
      <c r="D108" s="62" t="s">
        <v>419</v>
      </c>
      <c r="E108" s="92" t="s">
        <v>40</v>
      </c>
    </row>
    <row r="109" spans="1:5" x14ac:dyDescent="0.2">
      <c r="A109" s="88">
        <v>43472.653020833335</v>
      </c>
      <c r="B109" s="88">
        <v>43473</v>
      </c>
      <c r="C109" s="61">
        <v>100</v>
      </c>
      <c r="D109" s="62" t="s">
        <v>420</v>
      </c>
      <c r="E109" s="92" t="s">
        <v>421</v>
      </c>
    </row>
    <row r="110" spans="1:5" x14ac:dyDescent="0.2">
      <c r="A110" s="88">
        <v>43472.98332175926</v>
      </c>
      <c r="B110" s="88">
        <v>43473</v>
      </c>
      <c r="C110" s="61">
        <v>100</v>
      </c>
      <c r="D110" s="62" t="s">
        <v>422</v>
      </c>
      <c r="E110" s="92" t="s">
        <v>40</v>
      </c>
    </row>
    <row r="111" spans="1:5" x14ac:dyDescent="0.2">
      <c r="A111" s="88">
        <v>43473.004594907405</v>
      </c>
      <c r="B111" s="88">
        <v>43473</v>
      </c>
      <c r="C111" s="61">
        <v>300</v>
      </c>
      <c r="D111" s="62" t="s">
        <v>423</v>
      </c>
      <c r="E111" s="92" t="s">
        <v>40</v>
      </c>
    </row>
    <row r="112" spans="1:5" x14ac:dyDescent="0.2">
      <c r="A112" s="88">
        <v>43473.009583333333</v>
      </c>
      <c r="B112" s="88">
        <v>43473</v>
      </c>
      <c r="C112" s="61">
        <v>150</v>
      </c>
      <c r="D112" s="62" t="s">
        <v>424</v>
      </c>
      <c r="E112" s="92" t="s">
        <v>40</v>
      </c>
    </row>
    <row r="113" spans="1:5" x14ac:dyDescent="0.2">
      <c r="A113" s="88">
        <v>43473.513148148151</v>
      </c>
      <c r="B113" s="88">
        <v>43473</v>
      </c>
      <c r="C113" s="61">
        <v>700</v>
      </c>
      <c r="D113" s="62" t="s">
        <v>425</v>
      </c>
      <c r="E113" s="92" t="s">
        <v>40</v>
      </c>
    </row>
    <row r="114" spans="1:5" x14ac:dyDescent="0.2">
      <c r="A114" s="88">
        <v>43473.52071759259</v>
      </c>
      <c r="B114" s="88">
        <v>43473</v>
      </c>
      <c r="C114" s="61">
        <v>2000</v>
      </c>
      <c r="D114" s="62" t="s">
        <v>426</v>
      </c>
      <c r="E114" s="92" t="s">
        <v>40</v>
      </c>
    </row>
    <row r="115" spans="1:5" x14ac:dyDescent="0.2">
      <c r="A115" s="88">
        <v>43473.562650462962</v>
      </c>
      <c r="B115" s="88">
        <v>43473</v>
      </c>
      <c r="C115" s="61">
        <v>100</v>
      </c>
      <c r="D115" s="62" t="s">
        <v>427</v>
      </c>
      <c r="E115" s="92" t="s">
        <v>40</v>
      </c>
    </row>
    <row r="116" spans="1:5" x14ac:dyDescent="0.2">
      <c r="A116" s="88">
        <v>43473.594039351854</v>
      </c>
      <c r="B116" s="88">
        <v>43473</v>
      </c>
      <c r="C116" s="61">
        <v>20</v>
      </c>
      <c r="D116" s="62" t="s">
        <v>428</v>
      </c>
      <c r="E116" s="92" t="s">
        <v>40</v>
      </c>
    </row>
    <row r="117" spans="1:5" x14ac:dyDescent="0.2">
      <c r="A117" s="88">
        <v>43473.673530092594</v>
      </c>
      <c r="B117" s="88">
        <v>43473</v>
      </c>
      <c r="C117" s="61">
        <v>10000</v>
      </c>
      <c r="D117" s="62" t="s">
        <v>429</v>
      </c>
      <c r="E117" s="92" t="s">
        <v>40</v>
      </c>
    </row>
    <row r="118" spans="1:5" x14ac:dyDescent="0.2">
      <c r="A118" s="88">
        <v>43473.698252314818</v>
      </c>
      <c r="B118" s="88">
        <v>43473</v>
      </c>
      <c r="C118" s="61">
        <v>100</v>
      </c>
      <c r="D118" s="62" t="s">
        <v>430</v>
      </c>
      <c r="E118" s="92" t="s">
        <v>40</v>
      </c>
    </row>
    <row r="119" spans="1:5" x14ac:dyDescent="0.2">
      <c r="A119" s="88">
        <v>43473.701898148145</v>
      </c>
      <c r="B119" s="88">
        <v>43473</v>
      </c>
      <c r="C119" s="61">
        <v>100</v>
      </c>
      <c r="D119" s="62" t="s">
        <v>430</v>
      </c>
      <c r="E119" s="92" t="s">
        <v>40</v>
      </c>
    </row>
    <row r="120" spans="1:5" x14ac:dyDescent="0.2">
      <c r="A120" s="88">
        <v>43473.725891203707</v>
      </c>
      <c r="B120" s="88">
        <v>43473</v>
      </c>
      <c r="C120" s="61">
        <v>300</v>
      </c>
      <c r="D120" s="62" t="s">
        <v>431</v>
      </c>
      <c r="E120" s="92" t="s">
        <v>40</v>
      </c>
    </row>
    <row r="121" spans="1:5" x14ac:dyDescent="0.2">
      <c r="A121" s="88">
        <v>43473.902962962966</v>
      </c>
      <c r="B121" s="88">
        <v>43473</v>
      </c>
      <c r="C121" s="61">
        <v>500</v>
      </c>
      <c r="D121" s="62" t="s">
        <v>432</v>
      </c>
      <c r="E121" s="92" t="s">
        <v>40</v>
      </c>
    </row>
    <row r="122" spans="1:5" x14ac:dyDescent="0.2">
      <c r="A122" s="88">
        <v>43474.427372685182</v>
      </c>
      <c r="B122" s="88">
        <v>43474</v>
      </c>
      <c r="C122" s="61">
        <v>1000</v>
      </c>
      <c r="D122" s="62" t="s">
        <v>433</v>
      </c>
      <c r="E122" s="92" t="s">
        <v>40</v>
      </c>
    </row>
    <row r="123" spans="1:5" x14ac:dyDescent="0.2">
      <c r="A123" s="88">
        <v>43474.566168981481</v>
      </c>
      <c r="B123" s="88">
        <v>43474</v>
      </c>
      <c r="C123" s="61">
        <v>500</v>
      </c>
      <c r="D123" s="62" t="s">
        <v>434</v>
      </c>
      <c r="E123" s="92" t="s">
        <v>40</v>
      </c>
    </row>
    <row r="124" spans="1:5" x14ac:dyDescent="0.2">
      <c r="A124" s="88">
        <v>43474.601319444446</v>
      </c>
      <c r="B124" s="88">
        <v>43474</v>
      </c>
      <c r="C124" s="61">
        <v>500</v>
      </c>
      <c r="D124" s="62" t="s">
        <v>435</v>
      </c>
      <c r="E124" s="92" t="s">
        <v>40</v>
      </c>
    </row>
    <row r="125" spans="1:5" x14ac:dyDescent="0.2">
      <c r="A125" s="88">
        <v>43474.760625000003</v>
      </c>
      <c r="B125" s="88">
        <v>43474</v>
      </c>
      <c r="C125" s="61">
        <v>300</v>
      </c>
      <c r="D125" s="62" t="s">
        <v>436</v>
      </c>
      <c r="E125" s="92" t="s">
        <v>40</v>
      </c>
    </row>
    <row r="126" spans="1:5" x14ac:dyDescent="0.2">
      <c r="A126" s="88">
        <v>43474.868993055556</v>
      </c>
      <c r="B126" s="88">
        <v>43474</v>
      </c>
      <c r="C126" s="61">
        <v>50</v>
      </c>
      <c r="D126" s="62" t="s">
        <v>437</v>
      </c>
      <c r="E126" s="92" t="s">
        <v>40</v>
      </c>
    </row>
    <row r="127" spans="1:5" x14ac:dyDescent="0.2">
      <c r="A127" s="88">
        <v>43475.34039351852</v>
      </c>
      <c r="B127" s="88">
        <v>43475</v>
      </c>
      <c r="C127" s="61">
        <v>100</v>
      </c>
      <c r="D127" s="62" t="s">
        <v>438</v>
      </c>
      <c r="E127" s="92" t="s">
        <v>40</v>
      </c>
    </row>
    <row r="128" spans="1:5" x14ac:dyDescent="0.2">
      <c r="A128" s="88">
        <v>43475.398356481484</v>
      </c>
      <c r="B128" s="88">
        <v>43475</v>
      </c>
      <c r="C128" s="61">
        <v>200</v>
      </c>
      <c r="D128" s="62" t="s">
        <v>427</v>
      </c>
      <c r="E128" s="92" t="s">
        <v>40</v>
      </c>
    </row>
    <row r="129" spans="1:5" x14ac:dyDescent="0.2">
      <c r="A129" s="88">
        <v>43475.47928240741</v>
      </c>
      <c r="B129" s="88">
        <v>43475</v>
      </c>
      <c r="C129" s="61">
        <v>1000</v>
      </c>
      <c r="D129" s="62" t="s">
        <v>439</v>
      </c>
      <c r="E129" s="92" t="s">
        <v>40</v>
      </c>
    </row>
    <row r="130" spans="1:5" x14ac:dyDescent="0.2">
      <c r="A130" s="88">
        <v>43475.662442129629</v>
      </c>
      <c r="B130" s="88">
        <v>43475</v>
      </c>
      <c r="C130" s="61">
        <v>100</v>
      </c>
      <c r="D130" s="62" t="s">
        <v>440</v>
      </c>
      <c r="E130" s="92" t="s">
        <v>40</v>
      </c>
    </row>
    <row r="131" spans="1:5" x14ac:dyDescent="0.2">
      <c r="A131" s="88">
        <v>43475.683969907404</v>
      </c>
      <c r="B131" s="88">
        <v>43475</v>
      </c>
      <c r="C131" s="61">
        <v>5800</v>
      </c>
      <c r="D131" s="62" t="s">
        <v>441</v>
      </c>
      <c r="E131" s="92" t="s">
        <v>40</v>
      </c>
    </row>
    <row r="132" spans="1:5" x14ac:dyDescent="0.2">
      <c r="A132" s="88">
        <v>43475.690694444442</v>
      </c>
      <c r="B132" s="88">
        <v>43475</v>
      </c>
      <c r="C132" s="61">
        <v>500</v>
      </c>
      <c r="D132" s="62" t="s">
        <v>442</v>
      </c>
      <c r="E132" s="92" t="s">
        <v>40</v>
      </c>
    </row>
    <row r="133" spans="1:5" x14ac:dyDescent="0.2">
      <c r="A133" s="88">
        <v>43475.72928240741</v>
      </c>
      <c r="B133" s="88">
        <v>43475</v>
      </c>
      <c r="C133" s="61">
        <v>1000</v>
      </c>
      <c r="D133" s="62" t="s">
        <v>443</v>
      </c>
      <c r="E133" s="92" t="s">
        <v>40</v>
      </c>
    </row>
    <row r="134" spans="1:5" x14ac:dyDescent="0.2">
      <c r="A134" s="88">
        <v>43475.823310185187</v>
      </c>
      <c r="B134" s="88">
        <v>43475</v>
      </c>
      <c r="C134" s="61">
        <v>1000</v>
      </c>
      <c r="D134" s="62" t="s">
        <v>444</v>
      </c>
      <c r="E134" s="92" t="s">
        <v>40</v>
      </c>
    </row>
    <row r="135" spans="1:5" x14ac:dyDescent="0.2">
      <c r="A135" s="88">
        <v>43475.85119212963</v>
      </c>
      <c r="B135" s="88">
        <v>43475</v>
      </c>
      <c r="C135" s="61">
        <v>100</v>
      </c>
      <c r="D135" s="62" t="s">
        <v>445</v>
      </c>
      <c r="E135" s="92" t="s">
        <v>40</v>
      </c>
    </row>
    <row r="136" spans="1:5" x14ac:dyDescent="0.2">
      <c r="A136" s="88">
        <v>43475.892592592594</v>
      </c>
      <c r="B136" s="88">
        <v>43475</v>
      </c>
      <c r="C136" s="61">
        <v>100</v>
      </c>
      <c r="D136" s="62" t="s">
        <v>446</v>
      </c>
      <c r="E136" s="92" t="s">
        <v>40</v>
      </c>
    </row>
    <row r="137" spans="1:5" x14ac:dyDescent="0.2">
      <c r="A137" s="88">
        <v>43475.923750000002</v>
      </c>
      <c r="B137" s="88">
        <v>43475</v>
      </c>
      <c r="C137" s="61">
        <v>200</v>
      </c>
      <c r="D137" s="62" t="s">
        <v>447</v>
      </c>
      <c r="E137" s="92" t="s">
        <v>40</v>
      </c>
    </row>
    <row r="138" spans="1:5" x14ac:dyDescent="0.2">
      <c r="A138" s="88">
        <v>43475.994212962964</v>
      </c>
      <c r="B138" s="88">
        <v>43475</v>
      </c>
      <c r="C138" s="61">
        <v>3000</v>
      </c>
      <c r="D138" s="62" t="s">
        <v>448</v>
      </c>
      <c r="E138" s="92" t="s">
        <v>40</v>
      </c>
    </row>
    <row r="139" spans="1:5" x14ac:dyDescent="0.2">
      <c r="A139" s="88">
        <v>43476.396423611113</v>
      </c>
      <c r="B139" s="88">
        <v>43478</v>
      </c>
      <c r="C139" s="61">
        <v>100</v>
      </c>
      <c r="D139" s="62" t="s">
        <v>449</v>
      </c>
      <c r="E139" s="92" t="s">
        <v>40</v>
      </c>
    </row>
    <row r="140" spans="1:5" x14ac:dyDescent="0.2">
      <c r="A140" s="88">
        <v>43476.40996527778</v>
      </c>
      <c r="B140" s="88">
        <v>43478</v>
      </c>
      <c r="C140" s="61">
        <v>250</v>
      </c>
      <c r="D140" s="62" t="s">
        <v>450</v>
      </c>
      <c r="E140" s="92" t="s">
        <v>40</v>
      </c>
    </row>
    <row r="141" spans="1:5" x14ac:dyDescent="0.2">
      <c r="A141" s="88">
        <v>43476.44798611111</v>
      </c>
      <c r="B141" s="88">
        <v>43478</v>
      </c>
      <c r="C141" s="61">
        <v>200</v>
      </c>
      <c r="D141" s="62" t="s">
        <v>451</v>
      </c>
      <c r="E141" s="92" t="s">
        <v>40</v>
      </c>
    </row>
    <row r="142" spans="1:5" x14ac:dyDescent="0.2">
      <c r="A142" s="88">
        <v>43476.4690625</v>
      </c>
      <c r="B142" s="88">
        <v>43478</v>
      </c>
      <c r="C142" s="61">
        <v>100</v>
      </c>
      <c r="D142" s="62" t="s">
        <v>452</v>
      </c>
      <c r="E142" s="92" t="s">
        <v>40</v>
      </c>
    </row>
    <row r="143" spans="1:5" x14ac:dyDescent="0.2">
      <c r="A143" s="88">
        <v>43476.552291666667</v>
      </c>
      <c r="B143" s="88">
        <v>43478</v>
      </c>
      <c r="C143" s="61">
        <v>800</v>
      </c>
      <c r="D143" s="62" t="s">
        <v>453</v>
      </c>
      <c r="E143" s="92" t="s">
        <v>40</v>
      </c>
    </row>
    <row r="144" spans="1:5" x14ac:dyDescent="0.2">
      <c r="A144" s="88">
        <v>43476.823125000003</v>
      </c>
      <c r="B144" s="88">
        <v>43478</v>
      </c>
      <c r="C144" s="61">
        <v>1000</v>
      </c>
      <c r="D144" s="62" t="s">
        <v>454</v>
      </c>
      <c r="E144" s="92" t="s">
        <v>40</v>
      </c>
    </row>
    <row r="145" spans="1:5" x14ac:dyDescent="0.2">
      <c r="A145" s="88">
        <v>43477.340451388889</v>
      </c>
      <c r="B145" s="88">
        <v>43478</v>
      </c>
      <c r="C145" s="61">
        <v>100</v>
      </c>
      <c r="D145" s="62" t="s">
        <v>455</v>
      </c>
      <c r="E145" s="92" t="s">
        <v>40</v>
      </c>
    </row>
    <row r="146" spans="1:5" x14ac:dyDescent="0.2">
      <c r="A146" s="88">
        <v>43477.42591435185</v>
      </c>
      <c r="B146" s="88">
        <v>43478</v>
      </c>
      <c r="C146" s="61">
        <v>150</v>
      </c>
      <c r="D146" s="62" t="s">
        <v>456</v>
      </c>
      <c r="E146" s="92" t="s">
        <v>40</v>
      </c>
    </row>
    <row r="147" spans="1:5" x14ac:dyDescent="0.2">
      <c r="A147" s="88">
        <v>43477.483437499999</v>
      </c>
      <c r="B147" s="88">
        <v>43478</v>
      </c>
      <c r="C147" s="61">
        <v>100</v>
      </c>
      <c r="D147" s="62" t="s">
        <v>457</v>
      </c>
      <c r="E147" s="92" t="s">
        <v>40</v>
      </c>
    </row>
    <row r="148" spans="1:5" x14ac:dyDescent="0.2">
      <c r="A148" s="88">
        <v>43477.740405092591</v>
      </c>
      <c r="B148" s="88">
        <v>43478</v>
      </c>
      <c r="C148" s="61">
        <v>1000</v>
      </c>
      <c r="D148" s="62" t="s">
        <v>458</v>
      </c>
      <c r="E148" s="92" t="s">
        <v>40</v>
      </c>
    </row>
    <row r="149" spans="1:5" x14ac:dyDescent="0.2">
      <c r="A149" s="88">
        <v>43477.748020833336</v>
      </c>
      <c r="B149" s="88">
        <v>43478</v>
      </c>
      <c r="C149" s="61">
        <v>1000</v>
      </c>
      <c r="D149" s="62" t="s">
        <v>459</v>
      </c>
      <c r="E149" s="92" t="s">
        <v>40</v>
      </c>
    </row>
    <row r="150" spans="1:5" x14ac:dyDescent="0.2">
      <c r="A150" s="88">
        <v>43478.07304398148</v>
      </c>
      <c r="B150" s="88">
        <v>43478</v>
      </c>
      <c r="C150" s="61">
        <v>100</v>
      </c>
      <c r="D150" s="62" t="s">
        <v>460</v>
      </c>
      <c r="E150" s="92" t="s">
        <v>40</v>
      </c>
    </row>
    <row r="151" spans="1:5" x14ac:dyDescent="0.2">
      <c r="A151" s="88">
        <v>43478.597453703704</v>
      </c>
      <c r="B151" s="88">
        <v>43478</v>
      </c>
      <c r="C151" s="61">
        <v>100</v>
      </c>
      <c r="D151" s="62" t="s">
        <v>461</v>
      </c>
      <c r="E151" s="92" t="s">
        <v>40</v>
      </c>
    </row>
    <row r="152" spans="1:5" x14ac:dyDescent="0.2">
      <c r="A152" s="88">
        <v>43478.660844907405</v>
      </c>
      <c r="B152" s="88">
        <v>43478</v>
      </c>
      <c r="C152" s="61">
        <v>200</v>
      </c>
      <c r="D152" s="62" t="s">
        <v>462</v>
      </c>
      <c r="E152" s="92" t="s">
        <v>40</v>
      </c>
    </row>
    <row r="153" spans="1:5" x14ac:dyDescent="0.2">
      <c r="A153" s="88">
        <v>43478.769907407404</v>
      </c>
      <c r="B153" s="88">
        <v>43478</v>
      </c>
      <c r="C153" s="61">
        <v>50</v>
      </c>
      <c r="D153" s="62" t="s">
        <v>73</v>
      </c>
      <c r="E153" s="92" t="s">
        <v>40</v>
      </c>
    </row>
    <row r="154" spans="1:5" x14ac:dyDescent="0.2">
      <c r="A154" s="88">
        <v>43478.812662037039</v>
      </c>
      <c r="B154" s="88">
        <v>43478</v>
      </c>
      <c r="C154" s="61">
        <v>5000</v>
      </c>
      <c r="D154" s="62" t="s">
        <v>463</v>
      </c>
      <c r="E154" s="92" t="s">
        <v>40</v>
      </c>
    </row>
    <row r="155" spans="1:5" x14ac:dyDescent="0.2">
      <c r="A155" s="88">
        <v>43478.913530092592</v>
      </c>
      <c r="B155" s="88">
        <v>43478</v>
      </c>
      <c r="C155" s="61">
        <v>300</v>
      </c>
      <c r="D155" s="62" t="s">
        <v>464</v>
      </c>
      <c r="E155" s="92" t="s">
        <v>40</v>
      </c>
    </row>
    <row r="156" spans="1:5" x14ac:dyDescent="0.2">
      <c r="A156" s="88">
        <v>43479.007604166669</v>
      </c>
      <c r="B156" s="88">
        <v>43479</v>
      </c>
      <c r="C156" s="61">
        <v>250</v>
      </c>
      <c r="D156" s="62" t="s">
        <v>465</v>
      </c>
      <c r="E156" s="92" t="s">
        <v>40</v>
      </c>
    </row>
    <row r="157" spans="1:5" x14ac:dyDescent="0.2">
      <c r="A157" s="88">
        <v>43479.538483796299</v>
      </c>
      <c r="B157" s="88">
        <v>43479</v>
      </c>
      <c r="C157" s="61">
        <v>200</v>
      </c>
      <c r="D157" s="62" t="s">
        <v>466</v>
      </c>
      <c r="E157" s="92" t="s">
        <v>40</v>
      </c>
    </row>
    <row r="158" spans="1:5" x14ac:dyDescent="0.2">
      <c r="A158" s="88">
        <v>43479.573946759258</v>
      </c>
      <c r="B158" s="88">
        <v>43479</v>
      </c>
      <c r="C158" s="61">
        <v>1000</v>
      </c>
      <c r="D158" s="62" t="s">
        <v>467</v>
      </c>
      <c r="E158" s="92" t="s">
        <v>40</v>
      </c>
    </row>
    <row r="159" spans="1:5" x14ac:dyDescent="0.2">
      <c r="A159" s="88">
        <v>43479.687696759262</v>
      </c>
      <c r="B159" s="88">
        <v>43479</v>
      </c>
      <c r="C159" s="61">
        <v>500</v>
      </c>
      <c r="D159" s="62" t="s">
        <v>468</v>
      </c>
      <c r="E159" s="92" t="s">
        <v>40</v>
      </c>
    </row>
    <row r="160" spans="1:5" x14ac:dyDescent="0.2">
      <c r="A160" s="88">
        <v>43479.753657407404</v>
      </c>
      <c r="B160" s="88">
        <v>43479</v>
      </c>
      <c r="C160" s="61">
        <v>100</v>
      </c>
      <c r="D160" s="62" t="s">
        <v>469</v>
      </c>
      <c r="E160" s="92" t="s">
        <v>40</v>
      </c>
    </row>
    <row r="161" spans="1:5" x14ac:dyDescent="0.2">
      <c r="A161" s="88">
        <v>43480.105196759258</v>
      </c>
      <c r="B161" s="88">
        <v>43480</v>
      </c>
      <c r="C161" s="61">
        <v>100</v>
      </c>
      <c r="D161" s="62" t="s">
        <v>470</v>
      </c>
      <c r="E161" s="92" t="s">
        <v>40</v>
      </c>
    </row>
    <row r="162" spans="1:5" x14ac:dyDescent="0.2">
      <c r="A162" s="88">
        <v>43480.309178240743</v>
      </c>
      <c r="B162" s="88">
        <v>43480</v>
      </c>
      <c r="C162" s="61">
        <v>100</v>
      </c>
      <c r="D162" s="62" t="s">
        <v>471</v>
      </c>
      <c r="E162" s="92" t="s">
        <v>40</v>
      </c>
    </row>
    <row r="163" spans="1:5" x14ac:dyDescent="0.2">
      <c r="A163" s="88">
        <v>43480.437754629631</v>
      </c>
      <c r="B163" s="88">
        <v>43480</v>
      </c>
      <c r="C163" s="61">
        <v>500</v>
      </c>
      <c r="D163" s="62" t="s">
        <v>472</v>
      </c>
      <c r="E163" s="92" t="s">
        <v>40</v>
      </c>
    </row>
    <row r="164" spans="1:5" x14ac:dyDescent="0.2">
      <c r="A164" s="88">
        <v>43480.448009259257</v>
      </c>
      <c r="B164" s="88">
        <v>43480</v>
      </c>
      <c r="C164" s="61">
        <v>100</v>
      </c>
      <c r="D164" s="62" t="s">
        <v>473</v>
      </c>
      <c r="E164" s="92" t="s">
        <v>40</v>
      </c>
    </row>
    <row r="165" spans="1:5" x14ac:dyDescent="0.2">
      <c r="A165" s="88">
        <v>43480.527951388889</v>
      </c>
      <c r="B165" s="88">
        <v>43480</v>
      </c>
      <c r="C165" s="61">
        <v>1000</v>
      </c>
      <c r="D165" s="62" t="s">
        <v>474</v>
      </c>
      <c r="E165" s="92" t="s">
        <v>40</v>
      </c>
    </row>
    <row r="166" spans="1:5" x14ac:dyDescent="0.2">
      <c r="A166" s="88">
        <v>43480.555891203701</v>
      </c>
      <c r="B166" s="88">
        <v>43480</v>
      </c>
      <c r="C166" s="61">
        <v>300</v>
      </c>
      <c r="D166" s="62" t="s">
        <v>475</v>
      </c>
      <c r="E166" s="92" t="s">
        <v>40</v>
      </c>
    </row>
    <row r="167" spans="1:5" x14ac:dyDescent="0.2">
      <c r="A167" s="88">
        <v>43480.665451388886</v>
      </c>
      <c r="B167" s="88">
        <v>43480</v>
      </c>
      <c r="C167" s="61">
        <v>100</v>
      </c>
      <c r="D167" s="62" t="s">
        <v>476</v>
      </c>
      <c r="E167" s="92" t="s">
        <v>40</v>
      </c>
    </row>
    <row r="168" spans="1:5" x14ac:dyDescent="0.2">
      <c r="A168" s="88">
        <v>43480.733449074076</v>
      </c>
      <c r="B168" s="88">
        <v>43480</v>
      </c>
      <c r="C168" s="61">
        <v>500</v>
      </c>
      <c r="D168" s="62" t="s">
        <v>477</v>
      </c>
      <c r="E168" s="92" t="s">
        <v>40</v>
      </c>
    </row>
    <row r="169" spans="1:5" x14ac:dyDescent="0.2">
      <c r="A169" s="88">
        <v>43480.811828703707</v>
      </c>
      <c r="B169" s="88">
        <v>43480</v>
      </c>
      <c r="C169" s="61">
        <v>200</v>
      </c>
      <c r="D169" s="62" t="s">
        <v>478</v>
      </c>
      <c r="E169" s="92" t="s">
        <v>40</v>
      </c>
    </row>
    <row r="170" spans="1:5" x14ac:dyDescent="0.2">
      <c r="A170" s="88">
        <v>43480.826805555553</v>
      </c>
      <c r="B170" s="88">
        <v>43480</v>
      </c>
      <c r="C170" s="61">
        <v>200</v>
      </c>
      <c r="D170" s="62" t="s">
        <v>479</v>
      </c>
      <c r="E170" s="92" t="s">
        <v>40</v>
      </c>
    </row>
    <row r="171" spans="1:5" x14ac:dyDescent="0.2">
      <c r="A171" s="88">
        <v>43481.174884259257</v>
      </c>
      <c r="B171" s="88">
        <v>43481</v>
      </c>
      <c r="C171" s="61">
        <v>300</v>
      </c>
      <c r="D171" s="62" t="s">
        <v>427</v>
      </c>
      <c r="E171" s="92" t="s">
        <v>40</v>
      </c>
    </row>
    <row r="172" spans="1:5" x14ac:dyDescent="0.2">
      <c r="A172" s="88">
        <v>43481.434479166666</v>
      </c>
      <c r="B172" s="88">
        <v>43481</v>
      </c>
      <c r="C172" s="61">
        <v>5000</v>
      </c>
      <c r="D172" s="62" t="s">
        <v>480</v>
      </c>
      <c r="E172" s="92" t="s">
        <v>40</v>
      </c>
    </row>
    <row r="173" spans="1:5" x14ac:dyDescent="0.2">
      <c r="A173" s="88">
        <v>43481.614756944444</v>
      </c>
      <c r="B173" s="88">
        <v>43481</v>
      </c>
      <c r="C173" s="61">
        <v>500</v>
      </c>
      <c r="D173" s="62" t="s">
        <v>481</v>
      </c>
      <c r="E173" s="92" t="s">
        <v>40</v>
      </c>
    </row>
    <row r="174" spans="1:5" x14ac:dyDescent="0.2">
      <c r="A174" s="88">
        <v>43481.639062499999</v>
      </c>
      <c r="B174" s="88">
        <v>43481</v>
      </c>
      <c r="C174" s="61">
        <v>200</v>
      </c>
      <c r="D174" s="62" t="s">
        <v>482</v>
      </c>
      <c r="E174" s="92" t="s">
        <v>483</v>
      </c>
    </row>
    <row r="175" spans="1:5" x14ac:dyDescent="0.2">
      <c r="A175" s="88">
        <v>43481.741805555554</v>
      </c>
      <c r="B175" s="88">
        <v>43481</v>
      </c>
      <c r="C175" s="61">
        <v>1000</v>
      </c>
      <c r="D175" s="62" t="s">
        <v>484</v>
      </c>
      <c r="E175" s="92" t="s">
        <v>40</v>
      </c>
    </row>
    <row r="176" spans="1:5" x14ac:dyDescent="0.2">
      <c r="A176" s="88">
        <v>43481.81621527778</v>
      </c>
      <c r="B176" s="88">
        <v>43481</v>
      </c>
      <c r="C176" s="61">
        <v>500</v>
      </c>
      <c r="D176" s="62" t="s">
        <v>485</v>
      </c>
      <c r="E176" s="92" t="s">
        <v>40</v>
      </c>
    </row>
    <row r="177" spans="1:5" x14ac:dyDescent="0.2">
      <c r="A177" s="88">
        <v>43481.840497685182</v>
      </c>
      <c r="B177" s="88">
        <v>43481</v>
      </c>
      <c r="C177" s="61">
        <v>300</v>
      </c>
      <c r="D177" s="62" t="s">
        <v>486</v>
      </c>
      <c r="E177" s="92" t="s">
        <v>40</v>
      </c>
    </row>
    <row r="178" spans="1:5" x14ac:dyDescent="0.2">
      <c r="A178" s="88">
        <v>43481.874548611115</v>
      </c>
      <c r="B178" s="88">
        <v>43481</v>
      </c>
      <c r="C178" s="61">
        <v>500</v>
      </c>
      <c r="D178" s="62" t="s">
        <v>487</v>
      </c>
      <c r="E178" s="92" t="s">
        <v>40</v>
      </c>
    </row>
    <row r="179" spans="1:5" x14ac:dyDescent="0.2">
      <c r="A179" s="88">
        <v>43482.081365740742</v>
      </c>
      <c r="B179" s="88">
        <v>43482</v>
      </c>
      <c r="C179" s="61">
        <v>100</v>
      </c>
      <c r="D179" s="62" t="s">
        <v>419</v>
      </c>
      <c r="E179" s="92" t="s">
        <v>40</v>
      </c>
    </row>
    <row r="180" spans="1:5" x14ac:dyDescent="0.2">
      <c r="A180" s="88">
        <v>43482.127905092595</v>
      </c>
      <c r="B180" s="88">
        <v>43482</v>
      </c>
      <c r="C180" s="61">
        <v>500</v>
      </c>
      <c r="D180" s="62" t="s">
        <v>488</v>
      </c>
      <c r="E180" s="92" t="s">
        <v>40</v>
      </c>
    </row>
    <row r="181" spans="1:5" x14ac:dyDescent="0.2">
      <c r="A181" s="88">
        <v>43482.402546296296</v>
      </c>
      <c r="B181" s="88">
        <v>43482</v>
      </c>
      <c r="C181" s="61">
        <v>200</v>
      </c>
      <c r="D181" s="62" t="s">
        <v>451</v>
      </c>
      <c r="E181" s="92" t="s">
        <v>40</v>
      </c>
    </row>
    <row r="182" spans="1:5" x14ac:dyDescent="0.2">
      <c r="A182" s="88">
        <v>43482.441342592596</v>
      </c>
      <c r="B182" s="88">
        <v>43482</v>
      </c>
      <c r="C182" s="61">
        <v>100</v>
      </c>
      <c r="D182" s="62" t="s">
        <v>73</v>
      </c>
      <c r="E182" s="92" t="s">
        <v>40</v>
      </c>
    </row>
    <row r="183" spans="1:5" x14ac:dyDescent="0.2">
      <c r="A183" s="88">
        <v>43482.53497685185</v>
      </c>
      <c r="B183" s="88">
        <v>43482</v>
      </c>
      <c r="C183" s="61">
        <v>1000</v>
      </c>
      <c r="D183" s="62" t="s">
        <v>489</v>
      </c>
      <c r="E183" s="92" t="s">
        <v>40</v>
      </c>
    </row>
    <row r="184" spans="1:5" x14ac:dyDescent="0.2">
      <c r="A184" s="88">
        <v>43482.601157407407</v>
      </c>
      <c r="B184" s="88">
        <v>43482</v>
      </c>
      <c r="C184" s="61">
        <v>500</v>
      </c>
      <c r="D184" s="62" t="s">
        <v>392</v>
      </c>
      <c r="E184" s="92" t="s">
        <v>490</v>
      </c>
    </row>
    <row r="185" spans="1:5" x14ac:dyDescent="0.2">
      <c r="A185" s="88">
        <v>43482.680763888886</v>
      </c>
      <c r="B185" s="88">
        <v>43482</v>
      </c>
      <c r="C185" s="61">
        <v>200</v>
      </c>
      <c r="D185" s="62" t="s">
        <v>491</v>
      </c>
      <c r="E185" s="92" t="s">
        <v>40</v>
      </c>
    </row>
    <row r="186" spans="1:5" x14ac:dyDescent="0.2">
      <c r="A186" s="88">
        <v>43482.688784722224</v>
      </c>
      <c r="B186" s="88">
        <v>43482</v>
      </c>
      <c r="C186" s="61">
        <v>200</v>
      </c>
      <c r="D186" s="62" t="s">
        <v>492</v>
      </c>
      <c r="E186" s="92" t="s">
        <v>40</v>
      </c>
    </row>
    <row r="187" spans="1:5" x14ac:dyDescent="0.2">
      <c r="A187" s="88">
        <v>43482.730729166666</v>
      </c>
      <c r="B187" s="88">
        <v>43482</v>
      </c>
      <c r="C187" s="61">
        <v>500</v>
      </c>
      <c r="D187" s="62" t="s">
        <v>493</v>
      </c>
      <c r="E187" s="92" t="s">
        <v>40</v>
      </c>
    </row>
    <row r="188" spans="1:5" x14ac:dyDescent="0.2">
      <c r="A188" s="88">
        <v>43482.760914351849</v>
      </c>
      <c r="B188" s="88">
        <v>43482</v>
      </c>
      <c r="C188" s="61">
        <v>5000</v>
      </c>
      <c r="D188" s="62" t="s">
        <v>72</v>
      </c>
      <c r="E188" s="92" t="s">
        <v>40</v>
      </c>
    </row>
    <row r="189" spans="1:5" x14ac:dyDescent="0.2">
      <c r="A189" s="88">
        <v>43482.840486111112</v>
      </c>
      <c r="B189" s="88">
        <v>43482</v>
      </c>
      <c r="C189" s="61">
        <v>100</v>
      </c>
      <c r="D189" s="62" t="s">
        <v>494</v>
      </c>
      <c r="E189" s="92" t="s">
        <v>40</v>
      </c>
    </row>
    <row r="190" spans="1:5" x14ac:dyDescent="0.2">
      <c r="A190" s="88">
        <v>43482.864756944444</v>
      </c>
      <c r="B190" s="88">
        <v>43482</v>
      </c>
      <c r="C190" s="61">
        <v>5000</v>
      </c>
      <c r="D190" s="62" t="s">
        <v>495</v>
      </c>
      <c r="E190" s="92" t="s">
        <v>40</v>
      </c>
    </row>
    <row r="191" spans="1:5" x14ac:dyDescent="0.2">
      <c r="A191" s="88">
        <v>43482.992592592593</v>
      </c>
      <c r="B191" s="88">
        <v>43482</v>
      </c>
      <c r="C191" s="61">
        <v>1500</v>
      </c>
      <c r="D191" s="62" t="s">
        <v>496</v>
      </c>
      <c r="E191" s="92" t="s">
        <v>40</v>
      </c>
    </row>
    <row r="192" spans="1:5" x14ac:dyDescent="0.2">
      <c r="A192" s="88">
        <v>43483.168958333335</v>
      </c>
      <c r="B192" s="88">
        <v>43485</v>
      </c>
      <c r="C192" s="61">
        <v>1000</v>
      </c>
      <c r="D192" s="62" t="s">
        <v>497</v>
      </c>
      <c r="E192" s="92" t="s">
        <v>40</v>
      </c>
    </row>
    <row r="193" spans="1:5" x14ac:dyDescent="0.2">
      <c r="A193" s="88">
        <v>43483.29583333333</v>
      </c>
      <c r="B193" s="88">
        <v>43485</v>
      </c>
      <c r="C193" s="61">
        <v>200</v>
      </c>
      <c r="D193" s="62" t="s">
        <v>462</v>
      </c>
      <c r="E193" s="92" t="s">
        <v>40</v>
      </c>
    </row>
    <row r="194" spans="1:5" x14ac:dyDescent="0.2">
      <c r="A194" s="88">
        <v>43483.300775462965</v>
      </c>
      <c r="B194" s="88">
        <v>43485</v>
      </c>
      <c r="C194" s="61">
        <v>50</v>
      </c>
      <c r="D194" s="62" t="s">
        <v>498</v>
      </c>
      <c r="E194" s="92" t="s">
        <v>40</v>
      </c>
    </row>
    <row r="195" spans="1:5" x14ac:dyDescent="0.2">
      <c r="A195" s="88">
        <v>43483.379328703704</v>
      </c>
      <c r="B195" s="88">
        <v>43485</v>
      </c>
      <c r="C195" s="61">
        <v>200</v>
      </c>
      <c r="D195" s="62" t="s">
        <v>499</v>
      </c>
      <c r="E195" s="92" t="s">
        <v>40</v>
      </c>
    </row>
    <row r="196" spans="1:5" x14ac:dyDescent="0.2">
      <c r="A196" s="88">
        <v>43483.405960648146</v>
      </c>
      <c r="B196" s="88">
        <v>43485</v>
      </c>
      <c r="C196" s="61">
        <v>200</v>
      </c>
      <c r="D196" s="62" t="s">
        <v>500</v>
      </c>
      <c r="E196" s="92" t="s">
        <v>40</v>
      </c>
    </row>
    <row r="197" spans="1:5" x14ac:dyDescent="0.2">
      <c r="A197" s="88">
        <v>43483.441238425927</v>
      </c>
      <c r="B197" s="88">
        <v>43485</v>
      </c>
      <c r="C197" s="61">
        <v>500</v>
      </c>
      <c r="D197" s="62" t="s">
        <v>501</v>
      </c>
      <c r="E197" s="92" t="s">
        <v>40</v>
      </c>
    </row>
    <row r="198" spans="1:5" x14ac:dyDescent="0.2">
      <c r="A198" s="88">
        <v>43483.605358796296</v>
      </c>
      <c r="B198" s="88">
        <v>43485</v>
      </c>
      <c r="C198" s="61">
        <v>100</v>
      </c>
      <c r="D198" s="62" t="s">
        <v>502</v>
      </c>
      <c r="E198" s="92" t="s">
        <v>40</v>
      </c>
    </row>
    <row r="199" spans="1:5" x14ac:dyDescent="0.2">
      <c r="A199" s="88">
        <v>43483.715451388889</v>
      </c>
      <c r="B199" s="88">
        <v>43485</v>
      </c>
      <c r="C199" s="61">
        <v>1000</v>
      </c>
      <c r="D199" s="62" t="s">
        <v>503</v>
      </c>
      <c r="E199" s="92" t="s">
        <v>40</v>
      </c>
    </row>
    <row r="200" spans="1:5" x14ac:dyDescent="0.2">
      <c r="A200" s="88">
        <v>43483.769861111112</v>
      </c>
      <c r="B200" s="88">
        <v>43485</v>
      </c>
      <c r="C200" s="61">
        <v>50</v>
      </c>
      <c r="D200" s="62" t="s">
        <v>504</v>
      </c>
      <c r="E200" s="92" t="s">
        <v>40</v>
      </c>
    </row>
    <row r="201" spans="1:5" x14ac:dyDescent="0.2">
      <c r="A201" s="88">
        <v>43483.819641203707</v>
      </c>
      <c r="B201" s="88">
        <v>43485</v>
      </c>
      <c r="C201" s="61">
        <v>54</v>
      </c>
      <c r="D201" s="62" t="s">
        <v>379</v>
      </c>
      <c r="E201" s="92" t="s">
        <v>40</v>
      </c>
    </row>
    <row r="202" spans="1:5" x14ac:dyDescent="0.2">
      <c r="A202" s="88">
        <v>43483.876331018517</v>
      </c>
      <c r="B202" s="88">
        <v>43485</v>
      </c>
      <c r="C202" s="61">
        <v>500</v>
      </c>
      <c r="D202" s="62" t="s">
        <v>505</v>
      </c>
      <c r="E202" s="92" t="s">
        <v>40</v>
      </c>
    </row>
    <row r="203" spans="1:5" x14ac:dyDescent="0.2">
      <c r="A203" s="88">
        <v>43483.889062499999</v>
      </c>
      <c r="B203" s="88">
        <v>43485</v>
      </c>
      <c r="C203" s="61">
        <v>100</v>
      </c>
      <c r="D203" s="62" t="s">
        <v>506</v>
      </c>
      <c r="E203" s="92" t="s">
        <v>40</v>
      </c>
    </row>
    <row r="204" spans="1:5" x14ac:dyDescent="0.2">
      <c r="A204" s="88">
        <v>43483.896307870367</v>
      </c>
      <c r="B204" s="88">
        <v>43485</v>
      </c>
      <c r="C204" s="61">
        <v>500</v>
      </c>
      <c r="D204" s="62" t="s">
        <v>507</v>
      </c>
      <c r="E204" s="92" t="s">
        <v>40</v>
      </c>
    </row>
    <row r="205" spans="1:5" x14ac:dyDescent="0.2">
      <c r="A205" s="88">
        <v>43483.975891203707</v>
      </c>
      <c r="B205" s="88">
        <v>43485</v>
      </c>
      <c r="C205" s="61">
        <v>100</v>
      </c>
      <c r="D205" s="62" t="s">
        <v>508</v>
      </c>
      <c r="E205" s="92" t="s">
        <v>40</v>
      </c>
    </row>
    <row r="206" spans="1:5" x14ac:dyDescent="0.2">
      <c r="A206" s="88">
        <v>43484.312708333331</v>
      </c>
      <c r="B206" s="88">
        <v>43485</v>
      </c>
      <c r="C206" s="61">
        <v>500</v>
      </c>
      <c r="D206" s="62" t="s">
        <v>509</v>
      </c>
      <c r="E206" s="92" t="s">
        <v>40</v>
      </c>
    </row>
    <row r="207" spans="1:5" x14ac:dyDescent="0.2">
      <c r="A207" s="88">
        <v>43484.490173611113</v>
      </c>
      <c r="B207" s="88">
        <v>43485</v>
      </c>
      <c r="C207" s="61">
        <v>3000</v>
      </c>
      <c r="D207" s="62" t="s">
        <v>415</v>
      </c>
      <c r="E207" s="92" t="s">
        <v>40</v>
      </c>
    </row>
    <row r="208" spans="1:5" x14ac:dyDescent="0.2">
      <c r="A208" s="88">
        <v>43484.721643518518</v>
      </c>
      <c r="B208" s="88">
        <v>43485</v>
      </c>
      <c r="C208" s="61">
        <v>100</v>
      </c>
      <c r="D208" s="62" t="s">
        <v>510</v>
      </c>
      <c r="E208" s="92" t="s">
        <v>40</v>
      </c>
    </row>
    <row r="209" spans="1:5" x14ac:dyDescent="0.2">
      <c r="A209" s="88">
        <v>43484.725729166668</v>
      </c>
      <c r="B209" s="88">
        <v>43485</v>
      </c>
      <c r="C209" s="61">
        <v>500</v>
      </c>
      <c r="D209" s="62" t="s">
        <v>511</v>
      </c>
      <c r="E209" s="92" t="s">
        <v>40</v>
      </c>
    </row>
    <row r="210" spans="1:5" x14ac:dyDescent="0.2">
      <c r="A210" s="88">
        <v>43484.777962962966</v>
      </c>
      <c r="B210" s="88">
        <v>43485</v>
      </c>
      <c r="C210" s="61">
        <v>700</v>
      </c>
      <c r="D210" s="62" t="s">
        <v>512</v>
      </c>
      <c r="E210" s="92" t="s">
        <v>40</v>
      </c>
    </row>
    <row r="211" spans="1:5" x14ac:dyDescent="0.2">
      <c r="A211" s="88">
        <v>43484.812442129631</v>
      </c>
      <c r="B211" s="88">
        <v>43485</v>
      </c>
      <c r="C211" s="61">
        <v>50</v>
      </c>
      <c r="D211" s="62" t="s">
        <v>513</v>
      </c>
      <c r="E211" s="92" t="s">
        <v>40</v>
      </c>
    </row>
    <row r="212" spans="1:5" x14ac:dyDescent="0.2">
      <c r="A212" s="88">
        <v>43484.857777777775</v>
      </c>
      <c r="B212" s="88">
        <v>43485</v>
      </c>
      <c r="C212" s="61">
        <v>500</v>
      </c>
      <c r="D212" s="62" t="s">
        <v>514</v>
      </c>
      <c r="E212" s="92" t="s">
        <v>40</v>
      </c>
    </row>
    <row r="213" spans="1:5" x14ac:dyDescent="0.2">
      <c r="A213" s="88">
        <v>43485.496851851851</v>
      </c>
      <c r="B213" s="88">
        <v>43485</v>
      </c>
      <c r="C213" s="61">
        <v>50</v>
      </c>
      <c r="D213" s="62" t="s">
        <v>515</v>
      </c>
      <c r="E213" s="92" t="s">
        <v>40</v>
      </c>
    </row>
    <row r="214" spans="1:5" x14ac:dyDescent="0.2">
      <c r="A214" s="88">
        <v>43485.519236111111</v>
      </c>
      <c r="B214" s="88">
        <v>43485</v>
      </c>
      <c r="C214" s="61">
        <v>400</v>
      </c>
      <c r="D214" s="62" t="s">
        <v>465</v>
      </c>
      <c r="E214" s="92" t="s">
        <v>40</v>
      </c>
    </row>
    <row r="215" spans="1:5" x14ac:dyDescent="0.2">
      <c r="A215" s="88">
        <v>43485.52449074074</v>
      </c>
      <c r="B215" s="88">
        <v>43485</v>
      </c>
      <c r="C215" s="61">
        <v>50</v>
      </c>
      <c r="D215" s="62" t="s">
        <v>516</v>
      </c>
      <c r="E215" s="92" t="s">
        <v>40</v>
      </c>
    </row>
    <row r="216" spans="1:5" x14ac:dyDescent="0.2">
      <c r="A216" s="88">
        <v>43485.535578703704</v>
      </c>
      <c r="B216" s="88">
        <v>43485</v>
      </c>
      <c r="C216" s="61">
        <v>500</v>
      </c>
      <c r="D216" s="62" t="s">
        <v>517</v>
      </c>
      <c r="E216" s="92" t="s">
        <v>40</v>
      </c>
    </row>
    <row r="217" spans="1:5" x14ac:dyDescent="0.2">
      <c r="A217" s="88">
        <v>43485.548958333333</v>
      </c>
      <c r="B217" s="88">
        <v>43485</v>
      </c>
      <c r="C217" s="61">
        <v>500</v>
      </c>
      <c r="D217" s="62" t="s">
        <v>518</v>
      </c>
      <c r="E217" s="92" t="s">
        <v>519</v>
      </c>
    </row>
    <row r="218" spans="1:5" x14ac:dyDescent="0.2">
      <c r="A218" s="88">
        <v>43485.551388888889</v>
      </c>
      <c r="B218" s="88">
        <v>43485</v>
      </c>
      <c r="C218" s="61">
        <v>50</v>
      </c>
      <c r="D218" s="62" t="s">
        <v>520</v>
      </c>
      <c r="E218" s="92" t="s">
        <v>40</v>
      </c>
    </row>
    <row r="219" spans="1:5" x14ac:dyDescent="0.2">
      <c r="A219" s="88">
        <v>43485.594560185185</v>
      </c>
      <c r="B219" s="88">
        <v>43485</v>
      </c>
      <c r="C219" s="61">
        <v>50</v>
      </c>
      <c r="D219" s="62" t="s">
        <v>521</v>
      </c>
      <c r="E219" s="92" t="s">
        <v>40</v>
      </c>
    </row>
    <row r="220" spans="1:5" x14ac:dyDescent="0.2">
      <c r="A220" s="88">
        <v>43485.613564814812</v>
      </c>
      <c r="B220" s="88">
        <v>43485</v>
      </c>
      <c r="C220" s="61">
        <v>100</v>
      </c>
      <c r="D220" s="62" t="s">
        <v>522</v>
      </c>
      <c r="E220" s="92" t="s">
        <v>40</v>
      </c>
    </row>
    <row r="221" spans="1:5" x14ac:dyDescent="0.2">
      <c r="A221" s="88">
        <v>43485.651516203703</v>
      </c>
      <c r="B221" s="88">
        <v>43485</v>
      </c>
      <c r="C221" s="61">
        <v>50</v>
      </c>
      <c r="D221" s="62" t="s">
        <v>523</v>
      </c>
      <c r="E221" s="92" t="s">
        <v>40</v>
      </c>
    </row>
    <row r="222" spans="1:5" x14ac:dyDescent="0.2">
      <c r="A222" s="88">
        <v>43485.722384259258</v>
      </c>
      <c r="B222" s="88">
        <v>43485</v>
      </c>
      <c r="C222" s="61">
        <v>500</v>
      </c>
      <c r="D222" s="62" t="s">
        <v>524</v>
      </c>
      <c r="E222" s="92" t="s">
        <v>40</v>
      </c>
    </row>
    <row r="223" spans="1:5" x14ac:dyDescent="0.2">
      <c r="A223" s="88">
        <v>43485.723321759258</v>
      </c>
      <c r="B223" s="88">
        <v>43485</v>
      </c>
      <c r="C223" s="61">
        <v>250</v>
      </c>
      <c r="D223" s="62" t="s">
        <v>525</v>
      </c>
      <c r="E223" s="92" t="s">
        <v>40</v>
      </c>
    </row>
    <row r="224" spans="1:5" x14ac:dyDescent="0.2">
      <c r="A224" s="88">
        <v>43485.760567129626</v>
      </c>
      <c r="B224" s="88">
        <v>43485</v>
      </c>
      <c r="C224" s="61">
        <v>500</v>
      </c>
      <c r="D224" s="62" t="s">
        <v>526</v>
      </c>
      <c r="E224" s="92" t="s">
        <v>40</v>
      </c>
    </row>
    <row r="225" spans="1:5" x14ac:dyDescent="0.2">
      <c r="A225" s="88">
        <v>43485.771053240744</v>
      </c>
      <c r="B225" s="88">
        <v>43485</v>
      </c>
      <c r="C225" s="61">
        <v>100</v>
      </c>
      <c r="D225" s="62" t="s">
        <v>527</v>
      </c>
      <c r="E225" s="92" t="s">
        <v>40</v>
      </c>
    </row>
    <row r="226" spans="1:5" x14ac:dyDescent="0.2">
      <c r="A226" s="88">
        <v>43485.802349537036</v>
      </c>
      <c r="B226" s="88">
        <v>43485</v>
      </c>
      <c r="C226" s="61">
        <v>3262</v>
      </c>
      <c r="D226" s="62" t="s">
        <v>528</v>
      </c>
      <c r="E226" s="92" t="s">
        <v>40</v>
      </c>
    </row>
    <row r="227" spans="1:5" x14ac:dyDescent="0.2">
      <c r="A227" s="88">
        <v>43485.810428240744</v>
      </c>
      <c r="B227" s="88">
        <v>43485</v>
      </c>
      <c r="C227" s="61">
        <v>1000</v>
      </c>
      <c r="D227" s="62" t="s">
        <v>529</v>
      </c>
      <c r="E227" s="92" t="s">
        <v>40</v>
      </c>
    </row>
    <row r="228" spans="1:5" x14ac:dyDescent="0.2">
      <c r="A228" s="88">
        <v>43485.92423611111</v>
      </c>
      <c r="B228" s="88">
        <v>43485</v>
      </c>
      <c r="C228" s="61">
        <v>50</v>
      </c>
      <c r="D228" s="62" t="s">
        <v>530</v>
      </c>
      <c r="E228" s="92" t="s">
        <v>40</v>
      </c>
    </row>
    <row r="229" spans="1:5" x14ac:dyDescent="0.2">
      <c r="A229" s="88">
        <v>43485.943402777775</v>
      </c>
      <c r="B229" s="88">
        <v>43485</v>
      </c>
      <c r="C229" s="61">
        <v>50</v>
      </c>
      <c r="D229" s="62" t="s">
        <v>531</v>
      </c>
      <c r="E229" s="92" t="s">
        <v>40</v>
      </c>
    </row>
    <row r="230" spans="1:5" x14ac:dyDescent="0.2">
      <c r="A230" s="88">
        <v>43486.392245370371</v>
      </c>
      <c r="B230" s="88">
        <v>43486</v>
      </c>
      <c r="C230" s="61">
        <v>50</v>
      </c>
      <c r="D230" s="62" t="s">
        <v>532</v>
      </c>
      <c r="E230" s="92" t="s">
        <v>40</v>
      </c>
    </row>
    <row r="231" spans="1:5" x14ac:dyDescent="0.2">
      <c r="A231" s="88">
        <v>43486.4377662037</v>
      </c>
      <c r="B231" s="88">
        <v>43486</v>
      </c>
      <c r="C231" s="61">
        <v>500</v>
      </c>
      <c r="D231" s="62" t="s">
        <v>533</v>
      </c>
      <c r="E231" s="92" t="s">
        <v>40</v>
      </c>
    </row>
    <row r="232" spans="1:5" x14ac:dyDescent="0.2">
      <c r="A232" s="88">
        <v>43486.486284722225</v>
      </c>
      <c r="B232" s="88">
        <v>43486</v>
      </c>
      <c r="C232" s="61">
        <v>300</v>
      </c>
      <c r="D232" s="62" t="s">
        <v>534</v>
      </c>
      <c r="E232" s="92" t="s">
        <v>40</v>
      </c>
    </row>
    <row r="233" spans="1:5" x14ac:dyDescent="0.2">
      <c r="A233" s="88">
        <v>43486.532060185185</v>
      </c>
      <c r="B233" s="88">
        <v>43486</v>
      </c>
      <c r="C233" s="61">
        <v>340</v>
      </c>
      <c r="D233" s="62" t="s">
        <v>535</v>
      </c>
      <c r="E233" s="92" t="s">
        <v>40</v>
      </c>
    </row>
    <row r="234" spans="1:5" x14ac:dyDescent="0.2">
      <c r="A234" s="88">
        <v>43486.600752314815</v>
      </c>
      <c r="B234" s="88">
        <v>43486</v>
      </c>
      <c r="C234" s="61">
        <v>500</v>
      </c>
      <c r="D234" s="62" t="s">
        <v>536</v>
      </c>
      <c r="E234" s="92" t="s">
        <v>40</v>
      </c>
    </row>
    <row r="235" spans="1:5" x14ac:dyDescent="0.2">
      <c r="A235" s="88">
        <v>43486.652951388889</v>
      </c>
      <c r="B235" s="88">
        <v>43486</v>
      </c>
      <c r="C235" s="61">
        <v>100</v>
      </c>
      <c r="D235" s="62" t="s">
        <v>537</v>
      </c>
      <c r="E235" s="92" t="s">
        <v>40</v>
      </c>
    </row>
    <row r="236" spans="1:5" x14ac:dyDescent="0.2">
      <c r="A236" s="88">
        <v>43486.705925925926</v>
      </c>
      <c r="B236" s="88">
        <v>43486</v>
      </c>
      <c r="C236" s="61">
        <v>1000</v>
      </c>
      <c r="D236" s="62" t="s">
        <v>538</v>
      </c>
      <c r="E236" s="92" t="s">
        <v>40</v>
      </c>
    </row>
    <row r="237" spans="1:5" x14ac:dyDescent="0.2">
      <c r="A237" s="88">
        <v>43486.708657407406</v>
      </c>
      <c r="B237" s="88">
        <v>43486</v>
      </c>
      <c r="C237" s="61">
        <v>1000</v>
      </c>
      <c r="D237" s="62" t="s">
        <v>539</v>
      </c>
      <c r="E237" s="92" t="s">
        <v>40</v>
      </c>
    </row>
    <row r="238" spans="1:5" x14ac:dyDescent="0.2">
      <c r="A238" s="88">
        <v>43486.746192129627</v>
      </c>
      <c r="B238" s="88">
        <v>43486</v>
      </c>
      <c r="C238" s="61">
        <v>250</v>
      </c>
      <c r="D238" s="62" t="s">
        <v>540</v>
      </c>
      <c r="E238" s="92" t="s">
        <v>40</v>
      </c>
    </row>
    <row r="239" spans="1:5" x14ac:dyDescent="0.2">
      <c r="A239" s="88">
        <v>43486.746493055558</v>
      </c>
      <c r="B239" s="88">
        <v>43486</v>
      </c>
      <c r="C239" s="61">
        <v>50</v>
      </c>
      <c r="D239" s="62" t="s">
        <v>541</v>
      </c>
      <c r="E239" s="92" t="s">
        <v>40</v>
      </c>
    </row>
    <row r="240" spans="1:5" x14ac:dyDescent="0.2">
      <c r="A240" s="88">
        <v>43486.749432870369</v>
      </c>
      <c r="B240" s="88">
        <v>43486</v>
      </c>
      <c r="C240" s="61">
        <v>500</v>
      </c>
      <c r="D240" s="62" t="s">
        <v>416</v>
      </c>
      <c r="E240" s="92" t="s">
        <v>40</v>
      </c>
    </row>
    <row r="241" spans="1:5" x14ac:dyDescent="0.2">
      <c r="A241" s="88">
        <v>43486.875162037039</v>
      </c>
      <c r="B241" s="88">
        <v>43486</v>
      </c>
      <c r="C241" s="61">
        <v>350</v>
      </c>
      <c r="D241" s="62" t="s">
        <v>542</v>
      </c>
      <c r="E241" s="92" t="s">
        <v>40</v>
      </c>
    </row>
    <row r="242" spans="1:5" x14ac:dyDescent="0.2">
      <c r="A242" s="88">
        <v>43487.065972222219</v>
      </c>
      <c r="B242" s="88">
        <v>43487</v>
      </c>
      <c r="C242" s="61">
        <v>1000</v>
      </c>
      <c r="D242" s="62" t="s">
        <v>543</v>
      </c>
      <c r="E242" s="92" t="s">
        <v>40</v>
      </c>
    </row>
    <row r="243" spans="1:5" x14ac:dyDescent="0.2">
      <c r="A243" s="88">
        <v>43487.151041666664</v>
      </c>
      <c r="B243" s="88">
        <v>43487</v>
      </c>
      <c r="C243" s="61">
        <v>50</v>
      </c>
      <c r="D243" s="62" t="s">
        <v>544</v>
      </c>
      <c r="E243" s="92" t="s">
        <v>40</v>
      </c>
    </row>
    <row r="244" spans="1:5" x14ac:dyDescent="0.2">
      <c r="A244" s="88">
        <v>43487.428043981483</v>
      </c>
      <c r="B244" s="88">
        <v>43487</v>
      </c>
      <c r="C244" s="61">
        <v>1000</v>
      </c>
      <c r="D244" s="62" t="s">
        <v>467</v>
      </c>
      <c r="E244" s="92" t="s">
        <v>40</v>
      </c>
    </row>
    <row r="245" spans="1:5" x14ac:dyDescent="0.2">
      <c r="A245" s="88">
        <v>43487.764166666668</v>
      </c>
      <c r="B245" s="88">
        <v>43487</v>
      </c>
      <c r="C245" s="61">
        <v>500</v>
      </c>
      <c r="D245" s="62" t="s">
        <v>545</v>
      </c>
      <c r="E245" s="92" t="s">
        <v>40</v>
      </c>
    </row>
    <row r="246" spans="1:5" x14ac:dyDescent="0.2">
      <c r="A246" s="88">
        <v>43487.988587962966</v>
      </c>
      <c r="B246" s="88">
        <v>43487</v>
      </c>
      <c r="C246" s="61">
        <v>500</v>
      </c>
      <c r="D246" s="62" t="s">
        <v>546</v>
      </c>
      <c r="E246" s="92" t="s">
        <v>40</v>
      </c>
    </row>
    <row r="247" spans="1:5" x14ac:dyDescent="0.2">
      <c r="A247" s="88">
        <v>43488.437615740739</v>
      </c>
      <c r="B247" s="88">
        <v>43488</v>
      </c>
      <c r="C247" s="61">
        <v>500</v>
      </c>
      <c r="D247" s="62" t="s">
        <v>547</v>
      </c>
      <c r="E247" s="92" t="s">
        <v>40</v>
      </c>
    </row>
    <row r="248" spans="1:5" x14ac:dyDescent="0.2">
      <c r="A248" s="88">
        <v>43488.597511574073</v>
      </c>
      <c r="B248" s="88">
        <v>43488</v>
      </c>
      <c r="C248" s="61">
        <v>500</v>
      </c>
      <c r="D248" s="62" t="s">
        <v>548</v>
      </c>
      <c r="E248" s="92" t="s">
        <v>40</v>
      </c>
    </row>
    <row r="249" spans="1:5" x14ac:dyDescent="0.2">
      <c r="A249" s="88">
        <v>43488.624143518522</v>
      </c>
      <c r="B249" s="88">
        <v>43488</v>
      </c>
      <c r="C249" s="61">
        <v>10000</v>
      </c>
      <c r="D249" s="62" t="s">
        <v>549</v>
      </c>
      <c r="E249" s="92" t="s">
        <v>40</v>
      </c>
    </row>
    <row r="250" spans="1:5" x14ac:dyDescent="0.2">
      <c r="A250" s="88">
        <v>43488.677222222221</v>
      </c>
      <c r="B250" s="88">
        <v>43488</v>
      </c>
      <c r="C250" s="61">
        <v>100</v>
      </c>
      <c r="D250" s="62" t="s">
        <v>550</v>
      </c>
      <c r="E250" s="92" t="s">
        <v>40</v>
      </c>
    </row>
    <row r="251" spans="1:5" x14ac:dyDescent="0.2">
      <c r="A251" s="88">
        <v>43488.701550925929</v>
      </c>
      <c r="B251" s="88">
        <v>43488</v>
      </c>
      <c r="C251" s="61">
        <v>50</v>
      </c>
      <c r="D251" s="62" t="s">
        <v>551</v>
      </c>
      <c r="E251" s="92" t="s">
        <v>40</v>
      </c>
    </row>
    <row r="252" spans="1:5" x14ac:dyDescent="0.2">
      <c r="A252" s="88">
        <v>43488.714502314811</v>
      </c>
      <c r="B252" s="88">
        <v>43488</v>
      </c>
      <c r="C252" s="61">
        <v>700</v>
      </c>
      <c r="D252" s="62" t="s">
        <v>552</v>
      </c>
      <c r="E252" s="92" t="s">
        <v>40</v>
      </c>
    </row>
    <row r="253" spans="1:5" x14ac:dyDescent="0.2">
      <c r="A253" s="88">
        <v>43488.979212962964</v>
      </c>
      <c r="B253" s="88">
        <v>43488</v>
      </c>
      <c r="C253" s="61">
        <v>100</v>
      </c>
      <c r="D253" s="62" t="s">
        <v>553</v>
      </c>
      <c r="E253" s="92" t="s">
        <v>40</v>
      </c>
    </row>
    <row r="254" spans="1:5" x14ac:dyDescent="0.2">
      <c r="A254" s="88">
        <v>43489.024340277778</v>
      </c>
      <c r="B254" s="88">
        <v>43489</v>
      </c>
      <c r="C254" s="61">
        <v>100</v>
      </c>
      <c r="D254" s="62" t="s">
        <v>554</v>
      </c>
      <c r="E254" s="92" t="s">
        <v>40</v>
      </c>
    </row>
    <row r="255" spans="1:5" x14ac:dyDescent="0.2">
      <c r="A255" s="88">
        <v>43489.079664351855</v>
      </c>
      <c r="B255" s="88">
        <v>43489</v>
      </c>
      <c r="C255" s="61">
        <v>50</v>
      </c>
      <c r="D255" s="62" t="s">
        <v>555</v>
      </c>
      <c r="E255" s="92" t="s">
        <v>40</v>
      </c>
    </row>
    <row r="256" spans="1:5" x14ac:dyDescent="0.2">
      <c r="A256" s="88">
        <v>43489.427152777775</v>
      </c>
      <c r="B256" s="88">
        <v>43489</v>
      </c>
      <c r="C256" s="61">
        <v>100</v>
      </c>
      <c r="D256" s="62" t="s">
        <v>556</v>
      </c>
      <c r="E256" s="92" t="s">
        <v>40</v>
      </c>
    </row>
    <row r="257" spans="1:5" x14ac:dyDescent="0.2">
      <c r="A257" s="88">
        <v>43489.437789351854</v>
      </c>
      <c r="B257" s="88">
        <v>43489</v>
      </c>
      <c r="C257" s="61">
        <v>200</v>
      </c>
      <c r="D257" s="62" t="s">
        <v>557</v>
      </c>
      <c r="E257" s="92" t="s">
        <v>40</v>
      </c>
    </row>
    <row r="258" spans="1:5" x14ac:dyDescent="0.2">
      <c r="A258" s="88">
        <v>43489.598333333335</v>
      </c>
      <c r="B258" s="88">
        <v>43489</v>
      </c>
      <c r="C258" s="61">
        <v>1000</v>
      </c>
      <c r="D258" s="62" t="s">
        <v>558</v>
      </c>
      <c r="E258" s="92" t="s">
        <v>40</v>
      </c>
    </row>
    <row r="259" spans="1:5" x14ac:dyDescent="0.2">
      <c r="A259" s="88">
        <v>43489.624710648146</v>
      </c>
      <c r="B259" s="88">
        <v>43489</v>
      </c>
      <c r="C259" s="61">
        <v>100</v>
      </c>
      <c r="D259" s="62" t="s">
        <v>559</v>
      </c>
      <c r="E259" s="92" t="s">
        <v>40</v>
      </c>
    </row>
    <row r="260" spans="1:5" x14ac:dyDescent="0.2">
      <c r="A260" s="88">
        <v>43489.638356481482</v>
      </c>
      <c r="B260" s="88">
        <v>43489</v>
      </c>
      <c r="C260" s="61">
        <v>1100</v>
      </c>
      <c r="D260" s="62" t="s">
        <v>560</v>
      </c>
      <c r="E260" s="92" t="s">
        <v>40</v>
      </c>
    </row>
    <row r="261" spans="1:5" x14ac:dyDescent="0.2">
      <c r="A261" s="88">
        <v>43489.643310185187</v>
      </c>
      <c r="B261" s="88">
        <v>43489</v>
      </c>
      <c r="C261" s="61">
        <v>200</v>
      </c>
      <c r="D261" s="62" t="s">
        <v>561</v>
      </c>
      <c r="E261" s="92" t="s">
        <v>40</v>
      </c>
    </row>
    <row r="262" spans="1:5" x14ac:dyDescent="0.2">
      <c r="A262" s="88">
        <v>43489.72583333333</v>
      </c>
      <c r="B262" s="88">
        <v>43489</v>
      </c>
      <c r="C262" s="61">
        <v>500</v>
      </c>
      <c r="D262" s="62" t="s">
        <v>562</v>
      </c>
      <c r="E262" s="92" t="s">
        <v>40</v>
      </c>
    </row>
    <row r="263" spans="1:5" x14ac:dyDescent="0.2">
      <c r="A263" s="88">
        <v>43489.790034722224</v>
      </c>
      <c r="B263" s="88">
        <v>43489</v>
      </c>
      <c r="C263" s="61">
        <v>50</v>
      </c>
      <c r="D263" s="62" t="s">
        <v>563</v>
      </c>
      <c r="E263" s="92" t="s">
        <v>40</v>
      </c>
    </row>
    <row r="264" spans="1:5" x14ac:dyDescent="0.2">
      <c r="A264" s="88">
        <v>43490.03297453704</v>
      </c>
      <c r="B264" s="88">
        <v>43492</v>
      </c>
      <c r="C264" s="61">
        <v>200</v>
      </c>
      <c r="D264" s="62" t="s">
        <v>564</v>
      </c>
      <c r="E264" s="92" t="s">
        <v>40</v>
      </c>
    </row>
    <row r="265" spans="1:5" x14ac:dyDescent="0.2">
      <c r="A265" s="88">
        <v>43490.036446759259</v>
      </c>
      <c r="B265" s="88">
        <v>43492</v>
      </c>
      <c r="C265" s="61">
        <v>350</v>
      </c>
      <c r="D265" s="62" t="s">
        <v>565</v>
      </c>
      <c r="E265" s="92" t="s">
        <v>40</v>
      </c>
    </row>
    <row r="266" spans="1:5" x14ac:dyDescent="0.2">
      <c r="A266" s="88">
        <v>43490.490162037036</v>
      </c>
      <c r="B266" s="88">
        <v>43492</v>
      </c>
      <c r="C266" s="61">
        <v>500</v>
      </c>
      <c r="D266" s="62" t="s">
        <v>566</v>
      </c>
      <c r="E266" s="92" t="s">
        <v>40</v>
      </c>
    </row>
    <row r="267" spans="1:5" x14ac:dyDescent="0.2">
      <c r="A267" s="88">
        <v>43490.504189814812</v>
      </c>
      <c r="B267" s="88">
        <v>43492</v>
      </c>
      <c r="C267" s="61">
        <v>200</v>
      </c>
      <c r="D267" s="62" t="s">
        <v>567</v>
      </c>
      <c r="E267" s="92" t="s">
        <v>40</v>
      </c>
    </row>
    <row r="268" spans="1:5" x14ac:dyDescent="0.2">
      <c r="A268" s="88">
        <v>43490.517557870371</v>
      </c>
      <c r="B268" s="88">
        <v>43492</v>
      </c>
      <c r="C268" s="61">
        <v>500</v>
      </c>
      <c r="D268" s="62" t="s">
        <v>568</v>
      </c>
      <c r="E268" s="92" t="s">
        <v>40</v>
      </c>
    </row>
    <row r="269" spans="1:5" x14ac:dyDescent="0.2">
      <c r="A269" s="88">
        <v>43490.569224537037</v>
      </c>
      <c r="B269" s="88">
        <v>43492</v>
      </c>
      <c r="C269" s="61">
        <v>1000</v>
      </c>
      <c r="D269" s="62" t="s">
        <v>569</v>
      </c>
      <c r="E269" s="92" t="s">
        <v>40</v>
      </c>
    </row>
    <row r="270" spans="1:5" x14ac:dyDescent="0.2">
      <c r="A270" s="88">
        <v>43490.656400462962</v>
      </c>
      <c r="B270" s="88">
        <v>43492</v>
      </c>
      <c r="C270" s="61">
        <v>200</v>
      </c>
      <c r="D270" s="62" t="s">
        <v>570</v>
      </c>
      <c r="E270" s="92" t="s">
        <v>40</v>
      </c>
    </row>
    <row r="271" spans="1:5" x14ac:dyDescent="0.2">
      <c r="A271" s="88">
        <v>43490.660590277781</v>
      </c>
      <c r="B271" s="88">
        <v>43492</v>
      </c>
      <c r="C271" s="61">
        <v>500</v>
      </c>
      <c r="D271" s="62" t="s">
        <v>442</v>
      </c>
      <c r="E271" s="92" t="s">
        <v>40</v>
      </c>
    </row>
    <row r="272" spans="1:5" x14ac:dyDescent="0.2">
      <c r="A272" s="88">
        <v>43490.676620370374</v>
      </c>
      <c r="B272" s="88">
        <v>43492</v>
      </c>
      <c r="C272" s="61">
        <v>100</v>
      </c>
      <c r="D272" s="62" t="s">
        <v>571</v>
      </c>
      <c r="E272" s="92" t="s">
        <v>421</v>
      </c>
    </row>
    <row r="273" spans="1:5" x14ac:dyDescent="0.2">
      <c r="A273" s="88">
        <v>43490.715532407405</v>
      </c>
      <c r="B273" s="88">
        <v>43492</v>
      </c>
      <c r="C273" s="61">
        <v>200</v>
      </c>
      <c r="D273" s="62" t="s">
        <v>572</v>
      </c>
      <c r="E273" s="92" t="s">
        <v>40</v>
      </c>
    </row>
    <row r="274" spans="1:5" x14ac:dyDescent="0.2">
      <c r="A274" s="88">
        <v>43490.826631944445</v>
      </c>
      <c r="B274" s="88">
        <v>43492</v>
      </c>
      <c r="C274" s="61">
        <v>100</v>
      </c>
      <c r="D274" s="62" t="s">
        <v>573</v>
      </c>
      <c r="E274" s="92" t="s">
        <v>40</v>
      </c>
    </row>
    <row r="275" spans="1:5" x14ac:dyDescent="0.2">
      <c r="A275" s="88">
        <v>43490.906493055554</v>
      </c>
      <c r="B275" s="88">
        <v>43492</v>
      </c>
      <c r="C275" s="61">
        <v>500</v>
      </c>
      <c r="D275" s="62" t="s">
        <v>574</v>
      </c>
      <c r="E275" s="92" t="s">
        <v>40</v>
      </c>
    </row>
    <row r="276" spans="1:5" x14ac:dyDescent="0.2">
      <c r="A276" s="88">
        <v>43490.968958333331</v>
      </c>
      <c r="B276" s="88">
        <v>43492</v>
      </c>
      <c r="C276" s="61">
        <v>90</v>
      </c>
      <c r="D276" s="62" t="s">
        <v>379</v>
      </c>
      <c r="E276" s="92" t="s">
        <v>40</v>
      </c>
    </row>
    <row r="277" spans="1:5" x14ac:dyDescent="0.2">
      <c r="A277" s="88">
        <v>43491.055532407408</v>
      </c>
      <c r="B277" s="88">
        <v>43492</v>
      </c>
      <c r="C277" s="61">
        <v>50</v>
      </c>
      <c r="D277" s="62" t="s">
        <v>575</v>
      </c>
      <c r="E277" s="92" t="s">
        <v>40</v>
      </c>
    </row>
    <row r="278" spans="1:5" x14ac:dyDescent="0.2">
      <c r="A278" s="88">
        <v>43491.352442129632</v>
      </c>
      <c r="B278" s="88">
        <v>43492</v>
      </c>
      <c r="C278" s="61">
        <v>50</v>
      </c>
      <c r="D278" s="62" t="s">
        <v>576</v>
      </c>
      <c r="E278" s="92" t="s">
        <v>40</v>
      </c>
    </row>
    <row r="279" spans="1:5" x14ac:dyDescent="0.2">
      <c r="A279" s="88">
        <v>43491.500208333331</v>
      </c>
      <c r="B279" s="88">
        <v>43492</v>
      </c>
      <c r="C279" s="61">
        <v>1000</v>
      </c>
      <c r="D279" s="62" t="s">
        <v>577</v>
      </c>
      <c r="E279" s="92" t="s">
        <v>40</v>
      </c>
    </row>
    <row r="280" spans="1:5" x14ac:dyDescent="0.2">
      <c r="A280" s="88">
        <v>43491.555868055555</v>
      </c>
      <c r="B280" s="88">
        <v>43492</v>
      </c>
      <c r="C280" s="61">
        <v>54</v>
      </c>
      <c r="D280" s="62" t="s">
        <v>379</v>
      </c>
      <c r="E280" s="92" t="s">
        <v>40</v>
      </c>
    </row>
    <row r="281" spans="1:5" x14ac:dyDescent="0.2">
      <c r="A281" s="88">
        <v>43491.708599537036</v>
      </c>
      <c r="B281" s="88">
        <v>43492</v>
      </c>
      <c r="C281" s="61">
        <v>1000</v>
      </c>
      <c r="D281" s="62" t="s">
        <v>578</v>
      </c>
      <c r="E281" s="92" t="s">
        <v>40</v>
      </c>
    </row>
    <row r="282" spans="1:5" x14ac:dyDescent="0.2">
      <c r="A282" s="88">
        <v>43491.725949074076</v>
      </c>
      <c r="B282" s="88">
        <v>43492</v>
      </c>
      <c r="C282" s="61">
        <v>500</v>
      </c>
      <c r="D282" s="62" t="s">
        <v>579</v>
      </c>
      <c r="E282" s="92" t="s">
        <v>40</v>
      </c>
    </row>
    <row r="283" spans="1:5" x14ac:dyDescent="0.2">
      <c r="A283" s="88">
        <v>43491.737974537034</v>
      </c>
      <c r="B283" s="88">
        <v>43492</v>
      </c>
      <c r="C283" s="61">
        <v>500</v>
      </c>
      <c r="D283" s="62" t="s">
        <v>580</v>
      </c>
      <c r="E283" s="92" t="s">
        <v>40</v>
      </c>
    </row>
    <row r="284" spans="1:5" x14ac:dyDescent="0.2">
      <c r="A284" s="88">
        <v>43491.927233796298</v>
      </c>
      <c r="B284" s="88">
        <v>43492</v>
      </c>
      <c r="C284" s="61">
        <v>300</v>
      </c>
      <c r="D284" s="62" t="s">
        <v>581</v>
      </c>
      <c r="E284" s="92" t="s">
        <v>40</v>
      </c>
    </row>
    <row r="285" spans="1:5" x14ac:dyDescent="0.2">
      <c r="A285" s="88">
        <v>43492.503784722219</v>
      </c>
      <c r="B285" s="88">
        <v>43492</v>
      </c>
      <c r="C285" s="61">
        <v>500</v>
      </c>
      <c r="D285" s="62" t="s">
        <v>582</v>
      </c>
      <c r="E285" s="92" t="s">
        <v>40</v>
      </c>
    </row>
    <row r="286" spans="1:5" x14ac:dyDescent="0.2">
      <c r="A286" s="88">
        <v>43492.52447916667</v>
      </c>
      <c r="B286" s="88">
        <v>43492</v>
      </c>
      <c r="C286" s="61">
        <v>500</v>
      </c>
      <c r="D286" s="62" t="s">
        <v>583</v>
      </c>
      <c r="E286" s="92" t="s">
        <v>40</v>
      </c>
    </row>
    <row r="287" spans="1:5" x14ac:dyDescent="0.2">
      <c r="A287" s="88">
        <v>43492.539293981485</v>
      </c>
      <c r="B287" s="88">
        <v>43492</v>
      </c>
      <c r="C287" s="61">
        <v>1000</v>
      </c>
      <c r="D287" s="62" t="s">
        <v>584</v>
      </c>
      <c r="E287" s="92" t="s">
        <v>40</v>
      </c>
    </row>
    <row r="288" spans="1:5" x14ac:dyDescent="0.2">
      <c r="A288" s="88">
        <v>43492.673796296294</v>
      </c>
      <c r="B288" s="88">
        <v>43492</v>
      </c>
      <c r="C288" s="61">
        <v>500</v>
      </c>
      <c r="D288" s="62" t="s">
        <v>585</v>
      </c>
      <c r="E288" s="92" t="s">
        <v>40</v>
      </c>
    </row>
    <row r="289" spans="1:5" x14ac:dyDescent="0.2">
      <c r="A289" s="88">
        <v>43492.677349537036</v>
      </c>
      <c r="B289" s="88">
        <v>43492</v>
      </c>
      <c r="C289" s="61">
        <v>500</v>
      </c>
      <c r="D289" s="62" t="s">
        <v>586</v>
      </c>
      <c r="E289" s="92" t="s">
        <v>40</v>
      </c>
    </row>
    <row r="290" spans="1:5" x14ac:dyDescent="0.2">
      <c r="A290" s="88">
        <v>43492.787685185183</v>
      </c>
      <c r="B290" s="88">
        <v>43492</v>
      </c>
      <c r="C290" s="61">
        <v>500</v>
      </c>
      <c r="D290" s="62" t="s">
        <v>587</v>
      </c>
      <c r="E290" s="92" t="s">
        <v>40</v>
      </c>
    </row>
    <row r="291" spans="1:5" x14ac:dyDescent="0.2">
      <c r="A291" s="88">
        <v>43492.821782407409</v>
      </c>
      <c r="B291" s="88">
        <v>43492</v>
      </c>
      <c r="C291" s="61">
        <v>100</v>
      </c>
      <c r="D291" s="62" t="s">
        <v>384</v>
      </c>
      <c r="E291" s="92" t="s">
        <v>40</v>
      </c>
    </row>
    <row r="292" spans="1:5" x14ac:dyDescent="0.2">
      <c r="A292" s="88">
        <v>43493.362719907411</v>
      </c>
      <c r="B292" s="88">
        <v>43493</v>
      </c>
      <c r="C292" s="61">
        <v>1000</v>
      </c>
      <c r="D292" s="62" t="s">
        <v>588</v>
      </c>
      <c r="E292" s="92" t="s">
        <v>40</v>
      </c>
    </row>
    <row r="293" spans="1:5" x14ac:dyDescent="0.2">
      <c r="A293" s="88">
        <v>43493.378645833334</v>
      </c>
      <c r="B293" s="88">
        <v>43493</v>
      </c>
      <c r="C293" s="61">
        <v>500</v>
      </c>
      <c r="D293" s="62" t="s">
        <v>589</v>
      </c>
      <c r="E293" s="92" t="s">
        <v>590</v>
      </c>
    </row>
    <row r="294" spans="1:5" x14ac:dyDescent="0.2">
      <c r="A294" s="88">
        <v>43493.40996527778</v>
      </c>
      <c r="B294" s="88">
        <v>43493</v>
      </c>
      <c r="C294" s="61">
        <v>250</v>
      </c>
      <c r="D294" s="62" t="s">
        <v>79</v>
      </c>
      <c r="E294" s="92" t="s">
        <v>40</v>
      </c>
    </row>
    <row r="295" spans="1:5" x14ac:dyDescent="0.2">
      <c r="A295" s="88">
        <v>43493.514178240737</v>
      </c>
      <c r="B295" s="88">
        <v>43493</v>
      </c>
      <c r="C295" s="61">
        <v>3000</v>
      </c>
      <c r="D295" s="62" t="s">
        <v>591</v>
      </c>
      <c r="E295" s="92" t="s">
        <v>40</v>
      </c>
    </row>
    <row r="296" spans="1:5" x14ac:dyDescent="0.2">
      <c r="A296" s="88">
        <v>43493.58116898148</v>
      </c>
      <c r="B296" s="88">
        <v>43493</v>
      </c>
      <c r="C296" s="61">
        <v>50</v>
      </c>
      <c r="D296" s="62" t="s">
        <v>592</v>
      </c>
      <c r="E296" s="92" t="s">
        <v>40</v>
      </c>
    </row>
    <row r="297" spans="1:5" x14ac:dyDescent="0.2">
      <c r="A297" s="88">
        <v>43493.611296296294</v>
      </c>
      <c r="B297" s="88">
        <v>43493</v>
      </c>
      <c r="C297" s="61">
        <v>1000</v>
      </c>
      <c r="D297" s="62" t="s">
        <v>593</v>
      </c>
      <c r="E297" s="92" t="s">
        <v>40</v>
      </c>
    </row>
    <row r="298" spans="1:5" x14ac:dyDescent="0.2">
      <c r="A298" s="88">
        <v>43493.618263888886</v>
      </c>
      <c r="B298" s="88">
        <v>43493</v>
      </c>
      <c r="C298" s="61">
        <v>200</v>
      </c>
      <c r="D298" s="62" t="s">
        <v>594</v>
      </c>
      <c r="E298" s="92" t="s">
        <v>40</v>
      </c>
    </row>
    <row r="299" spans="1:5" x14ac:dyDescent="0.2">
      <c r="A299" s="88">
        <v>43493.639814814815</v>
      </c>
      <c r="B299" s="88">
        <v>43493</v>
      </c>
      <c r="C299" s="61">
        <v>500</v>
      </c>
      <c r="D299" s="62" t="s">
        <v>595</v>
      </c>
      <c r="E299" s="92" t="s">
        <v>40</v>
      </c>
    </row>
    <row r="300" spans="1:5" x14ac:dyDescent="0.2">
      <c r="A300" s="88">
        <v>43493.6484837963</v>
      </c>
      <c r="B300" s="88">
        <v>43493</v>
      </c>
      <c r="C300" s="61">
        <v>300</v>
      </c>
      <c r="D300" s="62" t="s">
        <v>596</v>
      </c>
      <c r="E300" s="92" t="s">
        <v>40</v>
      </c>
    </row>
    <row r="301" spans="1:5" x14ac:dyDescent="0.2">
      <c r="A301" s="88">
        <v>43493.695497685185</v>
      </c>
      <c r="B301" s="88">
        <v>43493</v>
      </c>
      <c r="C301" s="61">
        <v>250</v>
      </c>
      <c r="D301" s="62" t="s">
        <v>597</v>
      </c>
      <c r="E301" s="92" t="s">
        <v>40</v>
      </c>
    </row>
    <row r="302" spans="1:5" x14ac:dyDescent="0.2">
      <c r="A302" s="88">
        <v>43493.767650462964</v>
      </c>
      <c r="B302" s="88">
        <v>43493</v>
      </c>
      <c r="C302" s="61">
        <v>500</v>
      </c>
      <c r="D302" s="62" t="s">
        <v>598</v>
      </c>
      <c r="E302" s="92" t="s">
        <v>40</v>
      </c>
    </row>
    <row r="303" spans="1:5" x14ac:dyDescent="0.2">
      <c r="A303" s="88">
        <v>43493.782638888886</v>
      </c>
      <c r="B303" s="88">
        <v>43493</v>
      </c>
      <c r="C303" s="61">
        <v>50</v>
      </c>
      <c r="D303" s="62" t="s">
        <v>599</v>
      </c>
      <c r="E303" s="92" t="s">
        <v>40</v>
      </c>
    </row>
    <row r="304" spans="1:5" x14ac:dyDescent="0.2">
      <c r="A304" s="88">
        <v>43493.802361111113</v>
      </c>
      <c r="B304" s="88">
        <v>43493</v>
      </c>
      <c r="C304" s="61">
        <v>50</v>
      </c>
      <c r="D304" s="62" t="s">
        <v>600</v>
      </c>
      <c r="E304" s="92" t="s">
        <v>40</v>
      </c>
    </row>
    <row r="305" spans="1:5" x14ac:dyDescent="0.2">
      <c r="A305" s="88">
        <v>43493.841319444444</v>
      </c>
      <c r="B305" s="88">
        <v>43493</v>
      </c>
      <c r="C305" s="61">
        <v>500</v>
      </c>
      <c r="D305" s="62" t="s">
        <v>89</v>
      </c>
      <c r="E305" s="92" t="s">
        <v>40</v>
      </c>
    </row>
    <row r="306" spans="1:5" x14ac:dyDescent="0.2">
      <c r="A306" s="88">
        <v>43493.920324074075</v>
      </c>
      <c r="B306" s="88">
        <v>43493</v>
      </c>
      <c r="C306" s="61">
        <v>81</v>
      </c>
      <c r="D306" s="62" t="s">
        <v>379</v>
      </c>
      <c r="E306" s="92" t="s">
        <v>40</v>
      </c>
    </row>
    <row r="307" spans="1:5" x14ac:dyDescent="0.2">
      <c r="A307" s="88">
        <v>43493.960879629631</v>
      </c>
      <c r="B307" s="88">
        <v>43493</v>
      </c>
      <c r="C307" s="61">
        <v>100</v>
      </c>
      <c r="D307" s="62" t="s">
        <v>601</v>
      </c>
      <c r="E307" s="92" t="s">
        <v>40</v>
      </c>
    </row>
    <row r="308" spans="1:5" x14ac:dyDescent="0.2">
      <c r="A308" s="88">
        <v>43493.971400462964</v>
      </c>
      <c r="B308" s="88">
        <v>43493</v>
      </c>
      <c r="C308" s="61">
        <v>200</v>
      </c>
      <c r="D308" s="62" t="s">
        <v>602</v>
      </c>
      <c r="E308" s="92" t="s">
        <v>40</v>
      </c>
    </row>
    <row r="309" spans="1:5" x14ac:dyDescent="0.2">
      <c r="A309" s="88">
        <v>43494.396689814814</v>
      </c>
      <c r="B309" s="88">
        <v>43494</v>
      </c>
      <c r="C309" s="61">
        <v>1000</v>
      </c>
      <c r="D309" s="62" t="s">
        <v>78</v>
      </c>
      <c r="E309" s="92" t="s">
        <v>40</v>
      </c>
    </row>
    <row r="310" spans="1:5" x14ac:dyDescent="0.2">
      <c r="A310" s="88">
        <v>43494.436053240737</v>
      </c>
      <c r="B310" s="88">
        <v>43494</v>
      </c>
      <c r="C310" s="61">
        <v>100</v>
      </c>
      <c r="D310" s="62" t="s">
        <v>603</v>
      </c>
      <c r="E310" s="92" t="s">
        <v>40</v>
      </c>
    </row>
    <row r="311" spans="1:5" x14ac:dyDescent="0.2">
      <c r="A311" s="88">
        <v>43494.462106481478</v>
      </c>
      <c r="B311" s="88">
        <v>43494</v>
      </c>
      <c r="C311" s="61">
        <v>100</v>
      </c>
      <c r="D311" s="62" t="s">
        <v>604</v>
      </c>
      <c r="E311" s="92" t="s">
        <v>40</v>
      </c>
    </row>
    <row r="312" spans="1:5" x14ac:dyDescent="0.2">
      <c r="A312" s="88">
        <v>43494.479594907411</v>
      </c>
      <c r="B312" s="88">
        <v>43494</v>
      </c>
      <c r="C312" s="61">
        <v>250</v>
      </c>
      <c r="D312" s="62" t="s">
        <v>605</v>
      </c>
      <c r="E312" s="92" t="s">
        <v>40</v>
      </c>
    </row>
    <row r="313" spans="1:5" x14ac:dyDescent="0.2">
      <c r="A313" s="88">
        <v>43494.558796296296</v>
      </c>
      <c r="B313" s="88">
        <v>43494</v>
      </c>
      <c r="C313" s="61">
        <v>4000</v>
      </c>
      <c r="D313" s="62" t="s">
        <v>606</v>
      </c>
      <c r="E313" s="92" t="s">
        <v>40</v>
      </c>
    </row>
    <row r="314" spans="1:5" x14ac:dyDescent="0.2">
      <c r="A314" s="88">
        <v>43494.760775462964</v>
      </c>
      <c r="B314" s="88">
        <v>43494</v>
      </c>
      <c r="C314" s="61">
        <v>300</v>
      </c>
      <c r="D314" s="62" t="s">
        <v>607</v>
      </c>
      <c r="E314" s="92" t="s">
        <v>40</v>
      </c>
    </row>
    <row r="315" spans="1:5" x14ac:dyDescent="0.2">
      <c r="A315" s="88">
        <v>43495.420358796298</v>
      </c>
      <c r="B315" s="88">
        <v>43495</v>
      </c>
      <c r="C315" s="61">
        <v>100</v>
      </c>
      <c r="D315" s="62" t="s">
        <v>59</v>
      </c>
      <c r="E315" s="92" t="s">
        <v>40</v>
      </c>
    </row>
    <row r="316" spans="1:5" x14ac:dyDescent="0.2">
      <c r="A316" s="88">
        <v>43495.451539351852</v>
      </c>
      <c r="B316" s="88">
        <v>43495</v>
      </c>
      <c r="C316" s="61">
        <v>50</v>
      </c>
      <c r="D316" s="62" t="s">
        <v>608</v>
      </c>
      <c r="E316" s="92" t="s">
        <v>40</v>
      </c>
    </row>
    <row r="317" spans="1:5" x14ac:dyDescent="0.2">
      <c r="A317" s="88">
        <v>43495.488078703704</v>
      </c>
      <c r="B317" s="88">
        <v>43495</v>
      </c>
      <c r="C317" s="61">
        <v>50</v>
      </c>
      <c r="D317" s="62" t="s">
        <v>609</v>
      </c>
      <c r="E317" s="92" t="s">
        <v>40</v>
      </c>
    </row>
    <row r="318" spans="1:5" x14ac:dyDescent="0.2">
      <c r="A318" s="88">
        <v>43495.555879629632</v>
      </c>
      <c r="B318" s="88">
        <v>43495</v>
      </c>
      <c r="C318" s="61">
        <v>1000</v>
      </c>
      <c r="D318" s="62" t="s">
        <v>60</v>
      </c>
      <c r="E318" s="92" t="s">
        <v>61</v>
      </c>
    </row>
    <row r="319" spans="1:5" x14ac:dyDescent="0.2">
      <c r="A319" s="88">
        <v>43495.625243055554</v>
      </c>
      <c r="B319" s="88">
        <v>43495</v>
      </c>
      <c r="C319" s="61">
        <v>500</v>
      </c>
      <c r="D319" s="62" t="s">
        <v>62</v>
      </c>
      <c r="E319" s="92" t="s">
        <v>40</v>
      </c>
    </row>
    <row r="320" spans="1:5" x14ac:dyDescent="0.2">
      <c r="A320" s="88">
        <v>43495.642650462964</v>
      </c>
      <c r="B320" s="88">
        <v>43495</v>
      </c>
      <c r="C320" s="61">
        <v>500</v>
      </c>
      <c r="D320" s="62" t="s">
        <v>87</v>
      </c>
      <c r="E320" s="92" t="s">
        <v>40</v>
      </c>
    </row>
    <row r="321" spans="1:5" x14ac:dyDescent="0.2">
      <c r="A321" s="88">
        <v>43496.093819444446</v>
      </c>
      <c r="B321" s="87" t="s">
        <v>616</v>
      </c>
      <c r="C321" s="61">
        <v>200</v>
      </c>
      <c r="D321" s="62" t="s">
        <v>68</v>
      </c>
      <c r="E321" s="92" t="s">
        <v>40</v>
      </c>
    </row>
    <row r="322" spans="1:5" x14ac:dyDescent="0.2">
      <c r="A322" s="88">
        <v>43496.350798611114</v>
      </c>
      <c r="B322" s="87" t="s">
        <v>616</v>
      </c>
      <c r="C322" s="61">
        <v>1000</v>
      </c>
      <c r="D322" s="62" t="s">
        <v>64</v>
      </c>
      <c r="E322" s="92" t="s">
        <v>40</v>
      </c>
    </row>
    <row r="323" spans="1:5" x14ac:dyDescent="0.2">
      <c r="A323" s="88">
        <v>43496.444976851853</v>
      </c>
      <c r="B323" s="87" t="s">
        <v>616</v>
      </c>
      <c r="C323" s="61">
        <v>1000</v>
      </c>
      <c r="D323" s="62" t="s">
        <v>74</v>
      </c>
      <c r="E323" s="92" t="s">
        <v>40</v>
      </c>
    </row>
    <row r="324" spans="1:5" x14ac:dyDescent="0.2">
      <c r="A324" s="88">
        <v>43496.455023148148</v>
      </c>
      <c r="B324" s="87" t="s">
        <v>616</v>
      </c>
      <c r="C324" s="61">
        <v>500</v>
      </c>
      <c r="D324" s="62" t="s">
        <v>610</v>
      </c>
      <c r="E324" s="92" t="s">
        <v>40</v>
      </c>
    </row>
    <row r="325" spans="1:5" x14ac:dyDescent="0.2">
      <c r="A325" s="88">
        <v>43496.506157407406</v>
      </c>
      <c r="B325" s="87" t="s">
        <v>616</v>
      </c>
      <c r="C325" s="61">
        <v>100</v>
      </c>
      <c r="D325" s="62" t="s">
        <v>611</v>
      </c>
      <c r="E325" s="92" t="s">
        <v>40</v>
      </c>
    </row>
    <row r="326" spans="1:5" x14ac:dyDescent="0.2">
      <c r="A326" s="88">
        <v>43496.627175925925</v>
      </c>
      <c r="B326" s="87" t="s">
        <v>616</v>
      </c>
      <c r="C326" s="61">
        <v>300</v>
      </c>
      <c r="D326" s="62" t="s">
        <v>612</v>
      </c>
      <c r="E326" s="92" t="s">
        <v>40</v>
      </c>
    </row>
    <row r="327" spans="1:5" x14ac:dyDescent="0.2">
      <c r="A327" s="88">
        <v>43496.627303240741</v>
      </c>
      <c r="B327" s="87" t="s">
        <v>616</v>
      </c>
      <c r="C327" s="61">
        <v>4000</v>
      </c>
      <c r="D327" s="62" t="s">
        <v>613</v>
      </c>
      <c r="E327" s="92" t="s">
        <v>40</v>
      </c>
    </row>
    <row r="328" spans="1:5" x14ac:dyDescent="0.2">
      <c r="A328" s="88">
        <v>43496.688321759262</v>
      </c>
      <c r="B328" s="87" t="s">
        <v>616</v>
      </c>
      <c r="C328" s="61">
        <v>2185</v>
      </c>
      <c r="D328" s="62" t="s">
        <v>92</v>
      </c>
      <c r="E328" s="92" t="s">
        <v>40</v>
      </c>
    </row>
    <row r="329" spans="1:5" x14ac:dyDescent="0.2">
      <c r="A329" s="88">
        <v>43496.742326388892</v>
      </c>
      <c r="B329" s="87" t="s">
        <v>616</v>
      </c>
      <c r="C329" s="61">
        <v>2000</v>
      </c>
      <c r="D329" s="62" t="s">
        <v>614</v>
      </c>
      <c r="E329" s="92" t="s">
        <v>40</v>
      </c>
    </row>
    <row r="330" spans="1:5" x14ac:dyDescent="0.2">
      <c r="A330" s="88">
        <v>43496.843668981484</v>
      </c>
      <c r="B330" s="87" t="s">
        <v>616</v>
      </c>
      <c r="C330" s="61">
        <v>2000</v>
      </c>
      <c r="D330" s="62" t="s">
        <v>615</v>
      </c>
      <c r="E330" s="92" t="s">
        <v>40</v>
      </c>
    </row>
    <row r="331" spans="1:5" x14ac:dyDescent="0.2">
      <c r="A331" s="88">
        <v>43496.939988425926</v>
      </c>
      <c r="B331" s="87" t="s">
        <v>616</v>
      </c>
      <c r="C331" s="61">
        <v>200</v>
      </c>
      <c r="D331" s="62" t="s">
        <v>473</v>
      </c>
      <c r="E331" s="92" t="s">
        <v>40</v>
      </c>
    </row>
    <row r="332" spans="1:5" ht="30" customHeight="1" x14ac:dyDescent="0.2">
      <c r="A332" s="144" t="s">
        <v>35</v>
      </c>
      <c r="B332" s="145"/>
      <c r="C332" s="8">
        <f>SUM(C10:C320)-SUM(C10:C320)*2.9%-143.41</f>
        <v>277726.68900000001</v>
      </c>
      <c r="D332" s="47"/>
      <c r="E332" s="28"/>
    </row>
    <row r="333" spans="1:5" ht="30" customHeight="1" x14ac:dyDescent="0.2">
      <c r="A333" s="144" t="s">
        <v>47</v>
      </c>
      <c r="B333" s="145"/>
      <c r="C333" s="8">
        <f>SUM(C321:C331)-SUM(C321:C331)*2.9%</f>
        <v>13093.934999999999</v>
      </c>
      <c r="D333" s="47"/>
      <c r="E333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333:B333"/>
    <mergeCell ref="C1:E1"/>
    <mergeCell ref="C2:E2"/>
    <mergeCell ref="C4:E4"/>
    <mergeCell ref="C5:E5"/>
    <mergeCell ref="C6:E6"/>
    <mergeCell ref="A332:B332"/>
  </mergeCells>
  <pageMargins left="0.19685039370078741" right="0.19685039370078741" top="0.19685039370078741" bottom="0.19685039370078741" header="0.31496062992125984" footer="0.31496062992125984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6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customWidth="1"/>
    <col min="4" max="4" width="15.6640625" style="40" customWidth="1"/>
    <col min="5" max="5" width="26.1640625" style="40" customWidth="1"/>
    <col min="6" max="6" width="65.33203125" customWidth="1"/>
    <col min="7" max="256" width="8.83203125" customWidth="1"/>
  </cols>
  <sheetData>
    <row r="1" spans="1:6" ht="19" x14ac:dyDescent="0.25">
      <c r="B1" s="146" t="s">
        <v>16</v>
      </c>
      <c r="C1" s="146"/>
      <c r="D1" s="146"/>
      <c r="E1" s="146"/>
      <c r="F1" s="146"/>
    </row>
    <row r="2" spans="1:6" ht="19" x14ac:dyDescent="0.25">
      <c r="B2" s="146" t="s">
        <v>17</v>
      </c>
      <c r="C2" s="146"/>
      <c r="D2" s="146"/>
      <c r="E2" s="146"/>
      <c r="F2" s="146"/>
    </row>
    <row r="3" spans="1:6" ht="18" customHeight="1" x14ac:dyDescent="0.25">
      <c r="D3" s="39"/>
      <c r="E3" s="39"/>
      <c r="F3" s="5"/>
    </row>
    <row r="4" spans="1:6" ht="19" x14ac:dyDescent="0.2">
      <c r="B4" s="147" t="s">
        <v>19</v>
      </c>
      <c r="C4" s="147"/>
      <c r="D4" s="147"/>
      <c r="E4" s="147"/>
      <c r="F4" s="147"/>
    </row>
    <row r="5" spans="1:6" ht="19" x14ac:dyDescent="0.2">
      <c r="B5" s="147" t="s">
        <v>200</v>
      </c>
      <c r="C5" s="147"/>
      <c r="D5" s="147"/>
      <c r="E5" s="147"/>
      <c r="F5" s="147"/>
    </row>
    <row r="6" spans="1:6" ht="19" x14ac:dyDescent="0.25">
      <c r="D6" s="148"/>
      <c r="E6" s="148"/>
      <c r="F6" s="148"/>
    </row>
    <row r="8" spans="1:6" s="45" customFormat="1" ht="48" x14ac:dyDescent="0.2">
      <c r="A8" s="41" t="s">
        <v>14</v>
      </c>
      <c r="B8" s="42" t="s">
        <v>20</v>
      </c>
      <c r="C8" s="42" t="s">
        <v>23</v>
      </c>
      <c r="D8" s="43" t="s">
        <v>39</v>
      </c>
      <c r="E8" s="43" t="s">
        <v>1</v>
      </c>
      <c r="F8" s="44" t="s">
        <v>30</v>
      </c>
    </row>
    <row r="9" spans="1:6" s="45" customFormat="1" ht="16" x14ac:dyDescent="0.2">
      <c r="A9" s="72">
        <v>43465</v>
      </c>
      <c r="B9" s="80">
        <v>43474</v>
      </c>
      <c r="C9" s="117" t="s">
        <v>627</v>
      </c>
      <c r="D9" s="100">
        <v>1158.9000000000001</v>
      </c>
      <c r="E9" s="101" t="s">
        <v>126</v>
      </c>
      <c r="F9" s="102" t="s">
        <v>40</v>
      </c>
    </row>
    <row r="10" spans="1:6" s="45" customFormat="1" ht="16" x14ac:dyDescent="0.2">
      <c r="A10" s="72">
        <v>43467</v>
      </c>
      <c r="B10" s="111">
        <v>43474</v>
      </c>
      <c r="C10" s="117" t="s">
        <v>628</v>
      </c>
      <c r="D10" s="128">
        <v>951</v>
      </c>
      <c r="E10" s="113" t="s">
        <v>619</v>
      </c>
      <c r="F10" s="102" t="s">
        <v>40</v>
      </c>
    </row>
    <row r="11" spans="1:6" s="45" customFormat="1" ht="16" x14ac:dyDescent="0.2">
      <c r="A11" s="72">
        <v>43469</v>
      </c>
      <c r="B11" s="111">
        <v>43474</v>
      </c>
      <c r="C11" s="117" t="s">
        <v>629</v>
      </c>
      <c r="D11" s="128">
        <v>662.7</v>
      </c>
      <c r="E11" s="113" t="s">
        <v>619</v>
      </c>
      <c r="F11" s="102" t="s">
        <v>40</v>
      </c>
    </row>
    <row r="12" spans="1:6" s="45" customFormat="1" ht="16" x14ac:dyDescent="0.2">
      <c r="A12" s="72">
        <v>43471</v>
      </c>
      <c r="B12" s="111">
        <v>43474</v>
      </c>
      <c r="C12" s="117" t="s">
        <v>630</v>
      </c>
      <c r="D12" s="128">
        <v>427</v>
      </c>
      <c r="E12" s="113" t="s">
        <v>617</v>
      </c>
      <c r="F12" s="102" t="s">
        <v>40</v>
      </c>
    </row>
    <row r="13" spans="1:6" s="45" customFormat="1" ht="16" x14ac:dyDescent="0.2">
      <c r="A13" s="72">
        <v>43476</v>
      </c>
      <c r="B13" s="111">
        <v>43479</v>
      </c>
      <c r="C13" s="117" t="s">
        <v>631</v>
      </c>
      <c r="D13" s="128">
        <v>470.5</v>
      </c>
      <c r="E13" s="113" t="s">
        <v>619</v>
      </c>
      <c r="F13" s="102" t="s">
        <v>40</v>
      </c>
    </row>
    <row r="14" spans="1:6" s="45" customFormat="1" ht="16" x14ac:dyDescent="0.2">
      <c r="A14" s="72">
        <v>43477</v>
      </c>
      <c r="B14" s="111">
        <v>43479</v>
      </c>
      <c r="C14" s="117" t="s">
        <v>618</v>
      </c>
      <c r="D14" s="128">
        <v>423.45</v>
      </c>
      <c r="E14" s="113" t="s">
        <v>617</v>
      </c>
      <c r="F14" s="102" t="s">
        <v>40</v>
      </c>
    </row>
    <row r="15" spans="1:6" s="45" customFormat="1" ht="16" x14ac:dyDescent="0.2">
      <c r="A15" s="72">
        <v>43478</v>
      </c>
      <c r="B15" s="111">
        <v>43480</v>
      </c>
      <c r="C15" s="117" t="s">
        <v>632</v>
      </c>
      <c r="D15" s="128">
        <v>278.3</v>
      </c>
      <c r="E15" s="113" t="s">
        <v>619</v>
      </c>
      <c r="F15" s="102" t="s">
        <v>40</v>
      </c>
    </row>
    <row r="16" spans="1:6" s="45" customFormat="1" ht="16" x14ac:dyDescent="0.2">
      <c r="A16" s="72">
        <v>43479</v>
      </c>
      <c r="B16" s="111">
        <v>43481</v>
      </c>
      <c r="C16" s="117" t="s">
        <v>631</v>
      </c>
      <c r="D16" s="128">
        <v>470.5</v>
      </c>
      <c r="E16" s="113" t="s">
        <v>619</v>
      </c>
      <c r="F16" s="102" t="s">
        <v>40</v>
      </c>
    </row>
    <row r="17" spans="1:6" s="45" customFormat="1" ht="16" x14ac:dyDescent="0.2">
      <c r="A17" s="63">
        <v>43480</v>
      </c>
      <c r="B17" s="80">
        <v>43482</v>
      </c>
      <c r="C17" s="117" t="s">
        <v>621</v>
      </c>
      <c r="D17" s="129">
        <v>9550</v>
      </c>
      <c r="E17" s="119" t="s">
        <v>620</v>
      </c>
      <c r="F17" s="102" t="s">
        <v>40</v>
      </c>
    </row>
    <row r="18" spans="1:6" s="45" customFormat="1" ht="16" x14ac:dyDescent="0.2">
      <c r="A18" s="63">
        <v>43481</v>
      </c>
      <c r="B18" s="80">
        <v>43483</v>
      </c>
      <c r="C18" s="117" t="s">
        <v>633</v>
      </c>
      <c r="D18" s="129">
        <v>460.89</v>
      </c>
      <c r="E18" s="119" t="s">
        <v>619</v>
      </c>
      <c r="F18" s="102" t="s">
        <v>40</v>
      </c>
    </row>
    <row r="19" spans="1:6" s="45" customFormat="1" ht="16" x14ac:dyDescent="0.2">
      <c r="A19" s="63">
        <v>43486</v>
      </c>
      <c r="B19" s="80">
        <v>43496</v>
      </c>
      <c r="C19" s="117" t="s">
        <v>623</v>
      </c>
      <c r="D19" s="118">
        <v>1902</v>
      </c>
      <c r="E19" s="119" t="s">
        <v>622</v>
      </c>
      <c r="F19" s="102" t="s">
        <v>40</v>
      </c>
    </row>
    <row r="20" spans="1:6" s="45" customFormat="1" ht="16" x14ac:dyDescent="0.2">
      <c r="A20" s="63">
        <v>43486</v>
      </c>
      <c r="B20" s="80">
        <v>43488</v>
      </c>
      <c r="C20" s="117" t="s">
        <v>625</v>
      </c>
      <c r="D20" s="118">
        <v>736.7</v>
      </c>
      <c r="E20" s="119" t="s">
        <v>624</v>
      </c>
      <c r="F20" s="102" t="s">
        <v>40</v>
      </c>
    </row>
    <row r="21" spans="1:6" s="45" customFormat="1" ht="16" x14ac:dyDescent="0.2">
      <c r="A21" s="63">
        <v>43487</v>
      </c>
      <c r="B21" s="80">
        <v>43489</v>
      </c>
      <c r="C21" s="117" t="s">
        <v>634</v>
      </c>
      <c r="D21" s="118">
        <v>417.42</v>
      </c>
      <c r="E21" s="119" t="s">
        <v>617</v>
      </c>
      <c r="F21" s="102" t="s">
        <v>40</v>
      </c>
    </row>
    <row r="22" spans="1:6" s="45" customFormat="1" ht="16" x14ac:dyDescent="0.2">
      <c r="A22" s="63">
        <v>43492</v>
      </c>
      <c r="B22" s="80">
        <v>43494</v>
      </c>
      <c r="C22" s="117" t="s">
        <v>635</v>
      </c>
      <c r="D22" s="118">
        <v>143.76</v>
      </c>
      <c r="E22" s="119" t="s">
        <v>619</v>
      </c>
      <c r="F22" s="102" t="s">
        <v>40</v>
      </c>
    </row>
    <row r="23" spans="1:6" ht="15" customHeight="1" x14ac:dyDescent="0.2">
      <c r="A23" s="114">
        <v>43493</v>
      </c>
      <c r="B23" s="114">
        <v>43495</v>
      </c>
      <c r="C23" s="117" t="s">
        <v>636</v>
      </c>
      <c r="D23" s="115">
        <v>294.11</v>
      </c>
      <c r="E23" s="116" t="s">
        <v>617</v>
      </c>
      <c r="F23" s="102" t="s">
        <v>40</v>
      </c>
    </row>
    <row r="24" spans="1:6" s="103" customFormat="1" ht="16" x14ac:dyDescent="0.2">
      <c r="A24" s="72">
        <v>43495</v>
      </c>
      <c r="B24" s="123" t="s">
        <v>616</v>
      </c>
      <c r="C24" s="117" t="s">
        <v>628</v>
      </c>
      <c r="D24" s="112">
        <v>951</v>
      </c>
      <c r="E24" s="124" t="s">
        <v>626</v>
      </c>
      <c r="F24" s="102" t="s">
        <v>40</v>
      </c>
    </row>
    <row r="25" spans="1:6" ht="15" customHeight="1" x14ac:dyDescent="0.2">
      <c r="A25" s="149" t="s">
        <v>28</v>
      </c>
      <c r="B25" s="150"/>
      <c r="C25" s="150"/>
      <c r="D25" s="27">
        <f>SUM(D9:D23)</f>
        <v>18347.229999999996</v>
      </c>
      <c r="E25" s="27"/>
      <c r="F25" s="21"/>
    </row>
    <row r="26" spans="1:6" x14ac:dyDescent="0.2">
      <c r="A26" s="149" t="s">
        <v>41</v>
      </c>
      <c r="B26" s="150"/>
      <c r="C26" s="150"/>
      <c r="D26" s="27">
        <f>D24</f>
        <v>951</v>
      </c>
      <c r="E26" s="27"/>
      <c r="F26" s="21"/>
    </row>
  </sheetData>
  <sheetProtection formatCells="0" formatColumns="0" formatRows="0" insertColumns="0" insertRows="0" insertHyperlinks="0" deleteColumns="0" deleteRows="0" sort="0" autoFilter="0" pivotTables="0"/>
  <mergeCells count="7">
    <mergeCell ref="A26:C26"/>
    <mergeCell ref="D6:F6"/>
    <mergeCell ref="B4:F4"/>
    <mergeCell ref="B1:F1"/>
    <mergeCell ref="B2:F2"/>
    <mergeCell ref="B5:F5"/>
    <mergeCell ref="A25:C25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1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0" customWidth="1"/>
    <col min="4" max="4" width="44.83203125" customWidth="1"/>
    <col min="5" max="256" width="8.83203125" customWidth="1"/>
  </cols>
  <sheetData>
    <row r="1" spans="1:4" ht="19" x14ac:dyDescent="0.25">
      <c r="B1" s="146" t="s">
        <v>16</v>
      </c>
      <c r="C1" s="146"/>
      <c r="D1" s="146"/>
    </row>
    <row r="2" spans="1:4" ht="19" x14ac:dyDescent="0.25">
      <c r="B2" s="146" t="s">
        <v>17</v>
      </c>
      <c r="C2" s="146"/>
      <c r="D2" s="146"/>
    </row>
    <row r="3" spans="1:4" ht="18" customHeight="1" x14ac:dyDescent="0.25">
      <c r="C3" s="39"/>
      <c r="D3" s="5"/>
    </row>
    <row r="4" spans="1:4" ht="19" x14ac:dyDescent="0.2">
      <c r="B4" s="147" t="s">
        <v>24</v>
      </c>
      <c r="C4" s="147"/>
      <c r="D4" s="147"/>
    </row>
    <row r="5" spans="1:4" ht="19" x14ac:dyDescent="0.2">
      <c r="B5" s="147" t="s">
        <v>200</v>
      </c>
      <c r="C5" s="147"/>
      <c r="D5" s="147"/>
    </row>
    <row r="6" spans="1:4" ht="19" x14ac:dyDescent="0.25">
      <c r="C6" s="148"/>
      <c r="D6" s="148"/>
    </row>
    <row r="8" spans="1:4" s="45" customFormat="1" ht="32" x14ac:dyDescent="0.2">
      <c r="A8" s="41" t="s">
        <v>14</v>
      </c>
      <c r="B8" s="42" t="s">
        <v>20</v>
      </c>
      <c r="C8" s="43" t="s">
        <v>7</v>
      </c>
      <c r="D8" s="44" t="s">
        <v>1</v>
      </c>
    </row>
    <row r="9" spans="1:4" x14ac:dyDescent="0.2">
      <c r="A9" s="87">
        <v>43465</v>
      </c>
      <c r="B9" s="87">
        <v>43474</v>
      </c>
      <c r="C9" s="61">
        <v>555</v>
      </c>
      <c r="D9" s="75" t="s">
        <v>125</v>
      </c>
    </row>
    <row r="10" spans="1:4" x14ac:dyDescent="0.2">
      <c r="A10" s="87">
        <v>43468</v>
      </c>
      <c r="B10" s="87">
        <v>43474</v>
      </c>
      <c r="C10" s="61">
        <v>300</v>
      </c>
      <c r="D10" s="75" t="s">
        <v>637</v>
      </c>
    </row>
    <row r="11" spans="1:4" x14ac:dyDescent="0.2">
      <c r="A11" s="87">
        <v>43469</v>
      </c>
      <c r="B11" s="87">
        <v>43474</v>
      </c>
      <c r="C11" s="61">
        <v>30</v>
      </c>
      <c r="D11" s="131" t="s">
        <v>69</v>
      </c>
    </row>
    <row r="12" spans="1:4" x14ac:dyDescent="0.2">
      <c r="A12" s="87">
        <v>43474</v>
      </c>
      <c r="B12" s="87">
        <v>43475</v>
      </c>
      <c r="C12" s="61">
        <v>1176</v>
      </c>
      <c r="D12" s="75" t="s">
        <v>638</v>
      </c>
    </row>
    <row r="13" spans="1:4" x14ac:dyDescent="0.2">
      <c r="A13" s="87">
        <v>43474</v>
      </c>
      <c r="B13" s="87">
        <v>43475</v>
      </c>
      <c r="C13" s="110">
        <v>843</v>
      </c>
      <c r="D13" s="75" t="s">
        <v>638</v>
      </c>
    </row>
    <row r="14" spans="1:4" x14ac:dyDescent="0.2">
      <c r="A14" s="87">
        <v>43476</v>
      </c>
      <c r="B14" s="87">
        <v>43479</v>
      </c>
      <c r="C14" s="61">
        <v>1</v>
      </c>
      <c r="D14" s="75" t="s">
        <v>639</v>
      </c>
    </row>
    <row r="15" spans="1:4" x14ac:dyDescent="0.2">
      <c r="A15" s="87">
        <v>43477</v>
      </c>
      <c r="B15" s="87">
        <v>43479</v>
      </c>
      <c r="C15" s="61">
        <v>62</v>
      </c>
      <c r="D15" s="75" t="s">
        <v>640</v>
      </c>
    </row>
    <row r="16" spans="1:4" x14ac:dyDescent="0.2">
      <c r="A16" s="87">
        <v>43477</v>
      </c>
      <c r="B16" s="87">
        <v>43479</v>
      </c>
      <c r="C16" s="61">
        <v>53</v>
      </c>
      <c r="D16" s="75" t="s">
        <v>641</v>
      </c>
    </row>
    <row r="17" spans="1:4" x14ac:dyDescent="0.2">
      <c r="A17" s="87">
        <v>43493</v>
      </c>
      <c r="B17" s="87">
        <v>43494</v>
      </c>
      <c r="C17" s="61">
        <v>90</v>
      </c>
      <c r="D17" s="75" t="s">
        <v>642</v>
      </c>
    </row>
    <row r="18" spans="1:4" x14ac:dyDescent="0.2">
      <c r="A18" s="87">
        <v>43495</v>
      </c>
      <c r="B18" s="87">
        <v>43496</v>
      </c>
      <c r="C18" s="61">
        <v>150</v>
      </c>
      <c r="D18" s="75" t="s">
        <v>643</v>
      </c>
    </row>
    <row r="19" spans="1:4" x14ac:dyDescent="0.2">
      <c r="A19" s="87">
        <v>43496</v>
      </c>
      <c r="B19" s="87" t="s">
        <v>616</v>
      </c>
      <c r="C19" s="61">
        <v>150</v>
      </c>
      <c r="D19" s="75" t="s">
        <v>644</v>
      </c>
    </row>
    <row r="20" spans="1:4" ht="30" customHeight="1" x14ac:dyDescent="0.2">
      <c r="A20" s="149" t="s">
        <v>33</v>
      </c>
      <c r="B20" s="150"/>
      <c r="C20" s="8">
        <f>SUM(C9:C18)-SUM(C9:C18)*2.8%</f>
        <v>3168.72</v>
      </c>
      <c r="D20" s="21"/>
    </row>
    <row r="21" spans="1:4" ht="30" customHeight="1" x14ac:dyDescent="0.2">
      <c r="A21" s="149" t="s">
        <v>48</v>
      </c>
      <c r="B21" s="150"/>
      <c r="C21" s="8">
        <f>C19-C19*2.8%</f>
        <v>145.80000000000001</v>
      </c>
      <c r="D21" s="21"/>
    </row>
  </sheetData>
  <sheetProtection formatCells="0" formatColumns="0" formatRows="0" insertColumns="0" insertRows="0" insertHyperlinks="0" deleteColumns="0" deleteRows="0" sort="0" autoFilter="0" pivotTables="0"/>
  <mergeCells count="7">
    <mergeCell ref="A21:B21"/>
    <mergeCell ref="B1:D1"/>
    <mergeCell ref="B2:D2"/>
    <mergeCell ref="B4:D4"/>
    <mergeCell ref="B5:D5"/>
    <mergeCell ref="C6:D6"/>
    <mergeCell ref="A20:B20"/>
  </mergeCell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40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0" customWidth="1"/>
    <col min="4" max="4" width="37.83203125" customWidth="1"/>
    <col min="5" max="5" width="9.83203125" customWidth="1"/>
    <col min="6" max="256" width="8.83203125" customWidth="1"/>
  </cols>
  <sheetData>
    <row r="1" spans="1:4" ht="19" x14ac:dyDescent="0.25">
      <c r="B1" s="146" t="s">
        <v>16</v>
      </c>
      <c r="C1" s="146"/>
      <c r="D1" s="146"/>
    </row>
    <row r="2" spans="1:4" ht="19" x14ac:dyDescent="0.25">
      <c r="B2" s="146" t="s">
        <v>17</v>
      </c>
      <c r="C2" s="146"/>
      <c r="D2" s="146"/>
    </row>
    <row r="3" spans="1:4" ht="18" customHeight="1" x14ac:dyDescent="0.25">
      <c r="C3" s="39"/>
      <c r="D3" s="5"/>
    </row>
    <row r="4" spans="1:4" ht="19" x14ac:dyDescent="0.2">
      <c r="B4" s="147" t="s">
        <v>26</v>
      </c>
      <c r="C4" s="147"/>
      <c r="D4" s="147"/>
    </row>
    <row r="5" spans="1:4" ht="19" x14ac:dyDescent="0.2">
      <c r="B5" s="147" t="s">
        <v>200</v>
      </c>
      <c r="C5" s="147"/>
      <c r="D5" s="147"/>
    </row>
    <row r="6" spans="1:4" ht="19" x14ac:dyDescent="0.25">
      <c r="C6" s="148"/>
      <c r="D6" s="148"/>
    </row>
    <row r="8" spans="1:4" s="45" customFormat="1" ht="32" x14ac:dyDescent="0.2">
      <c r="A8" s="41" t="s">
        <v>14</v>
      </c>
      <c r="B8" s="42" t="s">
        <v>20</v>
      </c>
      <c r="C8" s="43" t="s">
        <v>7</v>
      </c>
      <c r="D8" s="44" t="s">
        <v>29</v>
      </c>
    </row>
    <row r="9" spans="1:4" x14ac:dyDescent="0.2">
      <c r="A9" s="88">
        <v>43439</v>
      </c>
      <c r="B9" s="87">
        <v>43474</v>
      </c>
      <c r="C9" s="61">
        <v>100</v>
      </c>
      <c r="D9" s="62">
        <v>8013</v>
      </c>
    </row>
    <row r="10" spans="1:4" x14ac:dyDescent="0.2">
      <c r="A10" s="88">
        <v>43443</v>
      </c>
      <c r="B10" s="87">
        <v>43474</v>
      </c>
      <c r="C10" s="61">
        <v>100</v>
      </c>
      <c r="D10" s="62">
        <v>9464</v>
      </c>
    </row>
    <row r="11" spans="1:4" x14ac:dyDescent="0.2">
      <c r="A11" s="88">
        <v>43445</v>
      </c>
      <c r="B11" s="87">
        <v>43474</v>
      </c>
      <c r="C11" s="61">
        <v>500</v>
      </c>
      <c r="D11" s="62">
        <v>9885</v>
      </c>
    </row>
    <row r="12" spans="1:4" x14ac:dyDescent="0.2">
      <c r="A12" s="88">
        <v>43447</v>
      </c>
      <c r="B12" s="87">
        <v>43474</v>
      </c>
      <c r="C12" s="61">
        <v>50</v>
      </c>
      <c r="D12" s="62">
        <v>5239</v>
      </c>
    </row>
    <row r="13" spans="1:4" x14ac:dyDescent="0.2">
      <c r="A13" s="88">
        <v>43451</v>
      </c>
      <c r="B13" s="87">
        <v>43474</v>
      </c>
      <c r="C13" s="61">
        <v>100</v>
      </c>
      <c r="D13" s="62">
        <v>4547</v>
      </c>
    </row>
    <row r="14" spans="1:4" x14ac:dyDescent="0.2">
      <c r="A14" s="88">
        <v>43453</v>
      </c>
      <c r="B14" s="87">
        <v>43474</v>
      </c>
      <c r="C14" s="61">
        <v>150</v>
      </c>
      <c r="D14" s="106" t="s">
        <v>102</v>
      </c>
    </row>
    <row r="15" spans="1:4" x14ac:dyDescent="0.2">
      <c r="A15" s="88">
        <v>43454</v>
      </c>
      <c r="B15" s="87">
        <v>43474</v>
      </c>
      <c r="C15" s="61">
        <v>50</v>
      </c>
      <c r="D15" s="106" t="s">
        <v>103</v>
      </c>
    </row>
    <row r="16" spans="1:4" x14ac:dyDescent="0.2">
      <c r="A16" s="88">
        <v>43455</v>
      </c>
      <c r="B16" s="87">
        <v>43474</v>
      </c>
      <c r="C16" s="61">
        <v>150</v>
      </c>
      <c r="D16" s="62">
        <v>8295</v>
      </c>
    </row>
    <row r="17" spans="1:4" x14ac:dyDescent="0.2">
      <c r="A17" s="88">
        <v>43456</v>
      </c>
      <c r="B17" s="87">
        <v>43474</v>
      </c>
      <c r="C17" s="61">
        <v>500</v>
      </c>
      <c r="D17" s="62">
        <v>1002</v>
      </c>
    </row>
    <row r="18" spans="1:4" x14ac:dyDescent="0.2">
      <c r="A18" s="88">
        <v>43457</v>
      </c>
      <c r="B18" s="87">
        <v>43474</v>
      </c>
      <c r="C18" s="61">
        <v>1</v>
      </c>
      <c r="D18" s="62">
        <v>3295</v>
      </c>
    </row>
    <row r="19" spans="1:4" x14ac:dyDescent="0.2">
      <c r="A19" s="88">
        <v>43458</v>
      </c>
      <c r="B19" s="87">
        <v>43474</v>
      </c>
      <c r="C19" s="61">
        <v>2</v>
      </c>
      <c r="D19" s="62">
        <v>2457</v>
      </c>
    </row>
    <row r="20" spans="1:4" x14ac:dyDescent="0.2">
      <c r="A20" s="88">
        <v>43458</v>
      </c>
      <c r="B20" s="87">
        <v>43474</v>
      </c>
      <c r="C20" s="61">
        <v>50</v>
      </c>
      <c r="D20" s="62">
        <v>8354</v>
      </c>
    </row>
    <row r="21" spans="1:4" x14ac:dyDescent="0.2">
      <c r="A21" s="88">
        <v>43464</v>
      </c>
      <c r="B21" s="87">
        <v>43474</v>
      </c>
      <c r="C21" s="61">
        <v>1000</v>
      </c>
      <c r="D21" s="62">
        <v>4736</v>
      </c>
    </row>
    <row r="22" spans="1:4" x14ac:dyDescent="0.2">
      <c r="A22" s="88">
        <v>43465</v>
      </c>
      <c r="B22" s="87">
        <v>43474</v>
      </c>
      <c r="C22" s="61">
        <v>50</v>
      </c>
      <c r="D22" s="62">
        <v>7534</v>
      </c>
    </row>
    <row r="23" spans="1:4" x14ac:dyDescent="0.2">
      <c r="A23" s="88">
        <v>43465</v>
      </c>
      <c r="B23" s="87">
        <v>43474</v>
      </c>
      <c r="C23" s="61">
        <v>100</v>
      </c>
      <c r="D23" s="62">
        <v>1928</v>
      </c>
    </row>
    <row r="24" spans="1:4" x14ac:dyDescent="0.2">
      <c r="A24" s="88">
        <v>43469</v>
      </c>
      <c r="B24" s="62" t="s">
        <v>616</v>
      </c>
      <c r="C24" s="61">
        <v>100</v>
      </c>
      <c r="D24" s="62">
        <v>6600</v>
      </c>
    </row>
    <row r="25" spans="1:4" x14ac:dyDescent="0.2">
      <c r="A25" s="88">
        <v>43472</v>
      </c>
      <c r="B25" s="62" t="s">
        <v>616</v>
      </c>
      <c r="C25" s="61">
        <v>7</v>
      </c>
      <c r="D25" s="62">
        <v>4827</v>
      </c>
    </row>
    <row r="26" spans="1:4" x14ac:dyDescent="0.2">
      <c r="A26" s="88">
        <v>43473</v>
      </c>
      <c r="B26" s="62" t="s">
        <v>616</v>
      </c>
      <c r="C26" s="61">
        <v>150</v>
      </c>
      <c r="D26" s="62">
        <v>6500</v>
      </c>
    </row>
    <row r="27" spans="1:4" x14ac:dyDescent="0.2">
      <c r="A27" s="88">
        <v>43474</v>
      </c>
      <c r="B27" s="62" t="s">
        <v>616</v>
      </c>
      <c r="C27" s="61">
        <v>70</v>
      </c>
      <c r="D27" s="62">
        <v>9213</v>
      </c>
    </row>
    <row r="28" spans="1:4" x14ac:dyDescent="0.2">
      <c r="A28" s="88">
        <v>43474</v>
      </c>
      <c r="B28" s="62" t="s">
        <v>616</v>
      </c>
      <c r="C28" s="61">
        <v>51</v>
      </c>
      <c r="D28" s="62">
        <v>3452</v>
      </c>
    </row>
    <row r="29" spans="1:4" x14ac:dyDescent="0.2">
      <c r="A29" s="88">
        <v>43480</v>
      </c>
      <c r="B29" s="62" t="s">
        <v>616</v>
      </c>
      <c r="C29" s="61">
        <v>100</v>
      </c>
      <c r="D29" s="62">
        <v>1456</v>
      </c>
    </row>
    <row r="30" spans="1:4" x14ac:dyDescent="0.2">
      <c r="A30" s="88">
        <v>43480</v>
      </c>
      <c r="B30" s="62" t="s">
        <v>616</v>
      </c>
      <c r="C30" s="61">
        <v>2</v>
      </c>
      <c r="D30" s="62">
        <v>3382</v>
      </c>
    </row>
    <row r="31" spans="1:4" x14ac:dyDescent="0.2">
      <c r="A31" s="88">
        <v>43483</v>
      </c>
      <c r="B31" s="62" t="s">
        <v>616</v>
      </c>
      <c r="C31" s="61">
        <v>50</v>
      </c>
      <c r="D31" s="62">
        <v>7358</v>
      </c>
    </row>
    <row r="32" spans="1:4" x14ac:dyDescent="0.2">
      <c r="A32" s="88">
        <v>43486</v>
      </c>
      <c r="B32" s="62" t="s">
        <v>616</v>
      </c>
      <c r="C32" s="61">
        <v>100</v>
      </c>
      <c r="D32" s="62">
        <v>9589</v>
      </c>
    </row>
    <row r="33" spans="1:6" x14ac:dyDescent="0.2">
      <c r="A33" s="88">
        <v>43487</v>
      </c>
      <c r="B33" s="62" t="s">
        <v>616</v>
      </c>
      <c r="C33" s="61">
        <v>100</v>
      </c>
      <c r="D33" s="62">
        <v>6600</v>
      </c>
    </row>
    <row r="34" spans="1:6" x14ac:dyDescent="0.2">
      <c r="A34" s="88">
        <v>43488</v>
      </c>
      <c r="B34" s="62" t="s">
        <v>616</v>
      </c>
      <c r="C34" s="61">
        <v>2</v>
      </c>
      <c r="D34" s="62">
        <v>2290</v>
      </c>
      <c r="E34" s="99"/>
      <c r="F34" s="99"/>
    </row>
    <row r="35" spans="1:6" x14ac:dyDescent="0.2">
      <c r="A35" s="88">
        <v>43488</v>
      </c>
      <c r="B35" s="62" t="s">
        <v>616</v>
      </c>
      <c r="C35" s="61">
        <v>4</v>
      </c>
      <c r="D35" s="62">
        <v>2290</v>
      </c>
      <c r="E35" s="104"/>
      <c r="F35" s="99"/>
    </row>
    <row r="36" spans="1:6" x14ac:dyDescent="0.2">
      <c r="A36" s="88">
        <v>43489</v>
      </c>
      <c r="B36" s="62" t="s">
        <v>616</v>
      </c>
      <c r="C36" s="61">
        <v>5</v>
      </c>
      <c r="D36" s="62">
        <v>7828</v>
      </c>
      <c r="E36" s="104"/>
      <c r="F36" s="99"/>
    </row>
    <row r="37" spans="1:6" x14ac:dyDescent="0.2">
      <c r="A37" s="88">
        <v>43491</v>
      </c>
      <c r="B37" s="62" t="s">
        <v>616</v>
      </c>
      <c r="C37" s="61">
        <v>600</v>
      </c>
      <c r="D37" s="105" t="s">
        <v>645</v>
      </c>
      <c r="E37" s="104"/>
      <c r="F37" s="99"/>
    </row>
    <row r="38" spans="1:6" x14ac:dyDescent="0.2">
      <c r="A38" s="88">
        <v>43496</v>
      </c>
      <c r="B38" s="62" t="s">
        <v>616</v>
      </c>
      <c r="C38" s="61">
        <v>100</v>
      </c>
      <c r="D38" s="62">
        <v>1991</v>
      </c>
      <c r="E38" s="104"/>
      <c r="F38" s="99"/>
    </row>
    <row r="39" spans="1:6" ht="30" customHeight="1" x14ac:dyDescent="0.2">
      <c r="A39" s="149" t="s">
        <v>28</v>
      </c>
      <c r="B39" s="150"/>
      <c r="C39" s="8">
        <f>SUM(C9:C23)-SUM(C9:C23)*5%</f>
        <v>2757.85</v>
      </c>
      <c r="D39" s="21"/>
    </row>
    <row r="40" spans="1:6" ht="30" customHeight="1" x14ac:dyDescent="0.2">
      <c r="A40" s="149" t="s">
        <v>42</v>
      </c>
      <c r="B40" s="150"/>
      <c r="C40" s="8">
        <f>SUM(C24:C38)-SUM(C24:C38)*5%</f>
        <v>1368.95</v>
      </c>
      <c r="D40" s="21"/>
    </row>
  </sheetData>
  <sheetProtection formatCells="0" formatColumns="0" formatRows="0" insertColumns="0" insertRows="0" insertHyperlinks="0" deleteColumns="0" deleteRows="0" sort="0" autoFilter="0" pivotTables="0"/>
  <mergeCells count="7">
    <mergeCell ref="A40:B40"/>
    <mergeCell ref="A39:B39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67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0" customWidth="1"/>
    <col min="4" max="4" width="35" customWidth="1"/>
    <col min="5" max="256" width="8.83203125" customWidth="1"/>
  </cols>
  <sheetData>
    <row r="1" spans="1:4" ht="19" x14ac:dyDescent="0.25">
      <c r="B1" s="146" t="s">
        <v>16</v>
      </c>
      <c r="C1" s="146"/>
      <c r="D1" s="146"/>
    </row>
    <row r="2" spans="1:4" ht="19" x14ac:dyDescent="0.25">
      <c r="B2" s="146" t="s">
        <v>17</v>
      </c>
      <c r="C2" s="146"/>
      <c r="D2" s="146"/>
    </row>
    <row r="3" spans="1:4" ht="18" customHeight="1" x14ac:dyDescent="0.25">
      <c r="C3" s="39"/>
      <c r="D3" s="5"/>
    </row>
    <row r="4" spans="1:4" ht="19" x14ac:dyDescent="0.2">
      <c r="B4" s="147" t="s">
        <v>31</v>
      </c>
      <c r="C4" s="147"/>
      <c r="D4" s="147"/>
    </row>
    <row r="5" spans="1:4" ht="19" x14ac:dyDescent="0.2">
      <c r="B5" s="147" t="s">
        <v>200</v>
      </c>
      <c r="C5" s="147"/>
      <c r="D5" s="147"/>
    </row>
    <row r="6" spans="1:4" ht="19" x14ac:dyDescent="0.25">
      <c r="C6" s="148"/>
      <c r="D6" s="148"/>
    </row>
    <row r="8" spans="1:4" s="45" customFormat="1" ht="32" x14ac:dyDescent="0.2">
      <c r="A8" s="76" t="s">
        <v>14</v>
      </c>
      <c r="B8" s="77" t="s">
        <v>20</v>
      </c>
      <c r="C8" s="78" t="s">
        <v>7</v>
      </c>
      <c r="D8" s="79" t="s">
        <v>29</v>
      </c>
    </row>
    <row r="9" spans="1:4" x14ac:dyDescent="0.2">
      <c r="A9" s="88">
        <v>43453.477743055999</v>
      </c>
      <c r="B9" s="87">
        <v>43481</v>
      </c>
      <c r="C9" s="108">
        <v>50</v>
      </c>
      <c r="D9" s="105" t="s">
        <v>105</v>
      </c>
    </row>
    <row r="10" spans="1:4" x14ac:dyDescent="0.2">
      <c r="A10" s="88">
        <v>43453.480150463001</v>
      </c>
      <c r="B10" s="87">
        <v>43481</v>
      </c>
      <c r="C10" s="108">
        <v>50</v>
      </c>
      <c r="D10" s="105" t="s">
        <v>105</v>
      </c>
    </row>
    <row r="11" spans="1:4" x14ac:dyDescent="0.2">
      <c r="A11" s="88">
        <v>43454.630543981002</v>
      </c>
      <c r="B11" s="87">
        <v>43481</v>
      </c>
      <c r="C11" s="108">
        <v>50</v>
      </c>
      <c r="D11" s="105" t="s">
        <v>106</v>
      </c>
    </row>
    <row r="12" spans="1:4" x14ac:dyDescent="0.2">
      <c r="A12" s="88">
        <v>43454.956516204002</v>
      </c>
      <c r="B12" s="87">
        <v>43481</v>
      </c>
      <c r="C12" s="108">
        <v>1000</v>
      </c>
      <c r="D12" s="105" t="s">
        <v>107</v>
      </c>
    </row>
    <row r="13" spans="1:4" x14ac:dyDescent="0.2">
      <c r="A13" s="88">
        <v>43454.964525463001</v>
      </c>
      <c r="B13" s="87">
        <v>43481</v>
      </c>
      <c r="C13" s="108">
        <v>37</v>
      </c>
      <c r="D13" s="105" t="s">
        <v>107</v>
      </c>
    </row>
    <row r="14" spans="1:4" x14ac:dyDescent="0.2">
      <c r="A14" s="88">
        <v>43455.750821759</v>
      </c>
      <c r="B14" s="87">
        <v>43481</v>
      </c>
      <c r="C14" s="108">
        <v>300</v>
      </c>
      <c r="D14" s="105" t="s">
        <v>108</v>
      </c>
    </row>
    <row r="15" spans="1:4" x14ac:dyDescent="0.2">
      <c r="A15" s="88">
        <v>43456.651909722001</v>
      </c>
      <c r="B15" s="87">
        <v>43481</v>
      </c>
      <c r="C15" s="108">
        <v>50</v>
      </c>
      <c r="D15" s="105" t="s">
        <v>109</v>
      </c>
    </row>
    <row r="16" spans="1:4" x14ac:dyDescent="0.2">
      <c r="A16" s="88">
        <v>43457.415289352</v>
      </c>
      <c r="B16" s="87">
        <v>43481</v>
      </c>
      <c r="C16" s="108">
        <v>300</v>
      </c>
      <c r="D16" s="105" t="s">
        <v>65</v>
      </c>
    </row>
    <row r="17" spans="1:4" x14ac:dyDescent="0.2">
      <c r="A17" s="88">
        <v>43457.959444444001</v>
      </c>
      <c r="B17" s="87">
        <v>43481</v>
      </c>
      <c r="C17" s="108">
        <v>200</v>
      </c>
      <c r="D17" s="105" t="s">
        <v>110</v>
      </c>
    </row>
    <row r="18" spans="1:4" x14ac:dyDescent="0.2">
      <c r="A18" s="88">
        <v>43458.606168981001</v>
      </c>
      <c r="B18" s="87">
        <v>43481</v>
      </c>
      <c r="C18" s="108">
        <v>100</v>
      </c>
      <c r="D18" s="105" t="s">
        <v>111</v>
      </c>
    </row>
    <row r="19" spans="1:4" x14ac:dyDescent="0.2">
      <c r="A19" s="88">
        <v>43458.875625000001</v>
      </c>
      <c r="B19" s="87">
        <v>43481</v>
      </c>
      <c r="C19" s="108">
        <v>967</v>
      </c>
      <c r="D19" s="105" t="s">
        <v>112</v>
      </c>
    </row>
    <row r="20" spans="1:4" x14ac:dyDescent="0.2">
      <c r="A20" s="88">
        <v>43459.08818287</v>
      </c>
      <c r="B20" s="87">
        <v>43481</v>
      </c>
      <c r="C20" s="108">
        <v>25</v>
      </c>
      <c r="D20" s="105" t="s">
        <v>113</v>
      </c>
    </row>
    <row r="21" spans="1:4" x14ac:dyDescent="0.2">
      <c r="A21" s="88">
        <v>43459.878761574</v>
      </c>
      <c r="B21" s="87">
        <v>43481</v>
      </c>
      <c r="C21" s="108">
        <v>70</v>
      </c>
      <c r="D21" s="105" t="s">
        <v>114</v>
      </c>
    </row>
    <row r="22" spans="1:4" x14ac:dyDescent="0.2">
      <c r="A22" s="88">
        <v>43460.162303240999</v>
      </c>
      <c r="B22" s="87">
        <v>43481</v>
      </c>
      <c r="C22" s="108">
        <v>150</v>
      </c>
      <c r="D22" s="105" t="s">
        <v>115</v>
      </c>
    </row>
    <row r="23" spans="1:4" x14ac:dyDescent="0.2">
      <c r="A23" s="88">
        <v>43460.569803241</v>
      </c>
      <c r="B23" s="87">
        <v>43481</v>
      </c>
      <c r="C23" s="108">
        <v>25</v>
      </c>
      <c r="D23" s="105" t="s">
        <v>116</v>
      </c>
    </row>
    <row r="24" spans="1:4" x14ac:dyDescent="0.2">
      <c r="A24" s="88">
        <v>43461.473437499997</v>
      </c>
      <c r="B24" s="87">
        <v>43481</v>
      </c>
      <c r="C24" s="108">
        <v>500</v>
      </c>
      <c r="D24" s="105" t="s">
        <v>117</v>
      </c>
    </row>
    <row r="25" spans="1:4" x14ac:dyDescent="0.2">
      <c r="A25" s="88">
        <v>43461.658553241003</v>
      </c>
      <c r="B25" s="87">
        <v>43481</v>
      </c>
      <c r="C25" s="108">
        <v>500</v>
      </c>
      <c r="D25" s="105" t="s">
        <v>118</v>
      </c>
    </row>
    <row r="26" spans="1:4" x14ac:dyDescent="0.2">
      <c r="A26" s="88">
        <v>43463.255856481002</v>
      </c>
      <c r="B26" s="87">
        <v>43481</v>
      </c>
      <c r="C26" s="108">
        <v>100</v>
      </c>
      <c r="D26" s="105" t="s">
        <v>119</v>
      </c>
    </row>
    <row r="27" spans="1:4" x14ac:dyDescent="0.2">
      <c r="A27" s="88">
        <v>43463.624502314997</v>
      </c>
      <c r="B27" s="87">
        <v>43481</v>
      </c>
      <c r="C27" s="108">
        <v>100</v>
      </c>
      <c r="D27" s="105" t="s">
        <v>120</v>
      </c>
    </row>
    <row r="28" spans="1:4" x14ac:dyDescent="0.2">
      <c r="A28" s="88">
        <v>43463.815590277998</v>
      </c>
      <c r="B28" s="87">
        <v>43481</v>
      </c>
      <c r="C28" s="108">
        <v>300</v>
      </c>
      <c r="D28" s="105" t="s">
        <v>104</v>
      </c>
    </row>
    <row r="29" spans="1:4" x14ac:dyDescent="0.2">
      <c r="A29" s="88">
        <v>43464.208842592998</v>
      </c>
      <c r="B29" s="87">
        <v>43481</v>
      </c>
      <c r="C29" s="108">
        <v>150</v>
      </c>
      <c r="D29" s="105" t="s">
        <v>121</v>
      </c>
    </row>
    <row r="30" spans="1:4" x14ac:dyDescent="0.2">
      <c r="A30" s="88">
        <v>43464.825983795999</v>
      </c>
      <c r="B30" s="87">
        <v>43481</v>
      </c>
      <c r="C30" s="108">
        <v>300</v>
      </c>
      <c r="D30" s="105" t="s">
        <v>122</v>
      </c>
    </row>
    <row r="31" spans="1:4" x14ac:dyDescent="0.2">
      <c r="A31" s="88">
        <v>43465.027361111002</v>
      </c>
      <c r="B31" s="87">
        <v>43481</v>
      </c>
      <c r="C31" s="108">
        <v>250</v>
      </c>
      <c r="D31" s="105" t="s">
        <v>123</v>
      </c>
    </row>
    <row r="32" spans="1:4" x14ac:dyDescent="0.2">
      <c r="A32" s="88">
        <v>43465.888668981002</v>
      </c>
      <c r="B32" s="87">
        <v>43481</v>
      </c>
      <c r="C32" s="108">
        <v>2000</v>
      </c>
      <c r="D32" s="105" t="s">
        <v>124</v>
      </c>
    </row>
    <row r="33" spans="1:4" x14ac:dyDescent="0.2">
      <c r="A33" s="88">
        <v>43467.095023148002</v>
      </c>
      <c r="B33" s="87">
        <v>43481</v>
      </c>
      <c r="C33" s="108">
        <v>500</v>
      </c>
      <c r="D33" s="105" t="s">
        <v>646</v>
      </c>
    </row>
    <row r="34" spans="1:4" x14ac:dyDescent="0.2">
      <c r="A34" s="88">
        <v>43467.707511574001</v>
      </c>
      <c r="B34" s="87">
        <v>43481</v>
      </c>
      <c r="C34" s="108">
        <v>30</v>
      </c>
      <c r="D34" s="105" t="s">
        <v>647</v>
      </c>
    </row>
    <row r="35" spans="1:4" x14ac:dyDescent="0.2">
      <c r="A35" s="88">
        <v>43467.800555556001</v>
      </c>
      <c r="B35" s="87">
        <v>43481</v>
      </c>
      <c r="C35" s="108">
        <v>500</v>
      </c>
      <c r="D35" s="105" t="s">
        <v>648</v>
      </c>
    </row>
    <row r="36" spans="1:4" x14ac:dyDescent="0.2">
      <c r="A36" s="88">
        <v>43467.800937499997</v>
      </c>
      <c r="B36" s="87">
        <v>43481</v>
      </c>
      <c r="C36" s="108">
        <v>1000</v>
      </c>
      <c r="D36" s="105" t="s">
        <v>648</v>
      </c>
    </row>
    <row r="37" spans="1:4" x14ac:dyDescent="0.2">
      <c r="A37" s="88">
        <v>43468.909479167</v>
      </c>
      <c r="B37" s="87">
        <v>43481</v>
      </c>
      <c r="C37" s="108">
        <v>100</v>
      </c>
      <c r="D37" s="105" t="s">
        <v>649</v>
      </c>
    </row>
    <row r="38" spans="1:4" x14ac:dyDescent="0.2">
      <c r="A38" s="88">
        <v>43470.445740741001</v>
      </c>
      <c r="B38" s="87">
        <v>43481</v>
      </c>
      <c r="C38" s="108">
        <v>50</v>
      </c>
      <c r="D38" s="105" t="s">
        <v>650</v>
      </c>
    </row>
    <row r="39" spans="1:4" x14ac:dyDescent="0.2">
      <c r="A39" s="88">
        <v>43471.902615740997</v>
      </c>
      <c r="B39" s="87">
        <v>43481</v>
      </c>
      <c r="C39" s="108">
        <v>50</v>
      </c>
      <c r="D39" s="105" t="s">
        <v>651</v>
      </c>
    </row>
    <row r="40" spans="1:4" x14ac:dyDescent="0.2">
      <c r="A40" s="88">
        <v>43472.193784722003</v>
      </c>
      <c r="B40" s="87">
        <v>43481</v>
      </c>
      <c r="C40" s="108">
        <v>45</v>
      </c>
      <c r="D40" s="105" t="s">
        <v>652</v>
      </c>
    </row>
    <row r="41" spans="1:4" x14ac:dyDescent="0.2">
      <c r="A41" s="88">
        <v>43472.453761573997</v>
      </c>
      <c r="B41" s="87">
        <v>43481</v>
      </c>
      <c r="C41" s="108">
        <v>50</v>
      </c>
      <c r="D41" s="105" t="s">
        <v>653</v>
      </c>
    </row>
    <row r="42" spans="1:4" x14ac:dyDescent="0.2">
      <c r="A42" s="88">
        <v>43473.389861110998</v>
      </c>
      <c r="B42" s="87">
        <v>43481</v>
      </c>
      <c r="C42" s="108">
        <v>300</v>
      </c>
      <c r="D42" s="105" t="s">
        <v>65</v>
      </c>
    </row>
    <row r="43" spans="1:4" x14ac:dyDescent="0.2">
      <c r="A43" s="88">
        <v>43475.673321759001</v>
      </c>
      <c r="B43" s="87">
        <v>43481</v>
      </c>
      <c r="C43" s="108">
        <v>200</v>
      </c>
      <c r="D43" s="105" t="s">
        <v>654</v>
      </c>
    </row>
    <row r="44" spans="1:4" x14ac:dyDescent="0.2">
      <c r="A44" s="88">
        <v>43478.076168981002</v>
      </c>
      <c r="B44" s="87">
        <v>43481</v>
      </c>
      <c r="C44" s="108">
        <v>100</v>
      </c>
      <c r="D44" s="105" t="s">
        <v>655</v>
      </c>
    </row>
    <row r="45" spans="1:4" x14ac:dyDescent="0.2">
      <c r="A45" s="88">
        <v>43479.483101851998</v>
      </c>
      <c r="B45" s="87">
        <v>43481</v>
      </c>
      <c r="C45" s="108">
        <v>100</v>
      </c>
      <c r="D45" s="105" t="s">
        <v>656</v>
      </c>
    </row>
    <row r="46" spans="1:4" x14ac:dyDescent="0.2">
      <c r="A46" s="88">
        <v>43479.685798610997</v>
      </c>
      <c r="B46" s="87">
        <v>43481</v>
      </c>
      <c r="C46" s="108">
        <v>500</v>
      </c>
      <c r="D46" s="105" t="s">
        <v>657</v>
      </c>
    </row>
    <row r="47" spans="1:4" x14ac:dyDescent="0.2">
      <c r="A47" s="88">
        <v>43479.984259258999</v>
      </c>
      <c r="B47" s="87">
        <v>43481</v>
      </c>
      <c r="C47" s="108">
        <v>200</v>
      </c>
      <c r="D47" s="105" t="s">
        <v>658</v>
      </c>
    </row>
    <row r="48" spans="1:4" x14ac:dyDescent="0.2">
      <c r="A48" s="88">
        <v>43480.602581018997</v>
      </c>
      <c r="B48" s="109" t="s">
        <v>616</v>
      </c>
      <c r="C48" s="108">
        <v>500</v>
      </c>
      <c r="D48" s="105" t="s">
        <v>659</v>
      </c>
    </row>
    <row r="49" spans="1:4" x14ac:dyDescent="0.2">
      <c r="A49" s="88">
        <v>43480.654259258998</v>
      </c>
      <c r="B49" s="109" t="s">
        <v>616</v>
      </c>
      <c r="C49" s="108">
        <v>20</v>
      </c>
      <c r="D49" s="105" t="s">
        <v>660</v>
      </c>
    </row>
    <row r="50" spans="1:4" x14ac:dyDescent="0.2">
      <c r="A50" s="88">
        <v>43481.643194443997</v>
      </c>
      <c r="B50" s="109" t="s">
        <v>616</v>
      </c>
      <c r="C50" s="108">
        <v>150</v>
      </c>
      <c r="D50" s="105" t="s">
        <v>661</v>
      </c>
    </row>
    <row r="51" spans="1:4" x14ac:dyDescent="0.2">
      <c r="A51" s="88">
        <v>43481.645729167001</v>
      </c>
      <c r="B51" s="109" t="s">
        <v>616</v>
      </c>
      <c r="C51" s="108">
        <v>300</v>
      </c>
      <c r="D51" s="105" t="s">
        <v>661</v>
      </c>
    </row>
    <row r="52" spans="1:4" x14ac:dyDescent="0.2">
      <c r="A52" s="88">
        <v>43481.849120370003</v>
      </c>
      <c r="B52" s="109" t="s">
        <v>616</v>
      </c>
      <c r="C52" s="108">
        <v>100</v>
      </c>
      <c r="D52" s="105" t="s">
        <v>662</v>
      </c>
    </row>
    <row r="53" spans="1:4" x14ac:dyDescent="0.2">
      <c r="A53" s="88">
        <v>43483.632337962998</v>
      </c>
      <c r="B53" s="109" t="s">
        <v>616</v>
      </c>
      <c r="C53" s="108">
        <v>63</v>
      </c>
      <c r="D53" s="105" t="s">
        <v>663</v>
      </c>
    </row>
    <row r="54" spans="1:4" x14ac:dyDescent="0.2">
      <c r="A54" s="88">
        <v>43485.912581019002</v>
      </c>
      <c r="B54" s="109" t="s">
        <v>616</v>
      </c>
      <c r="C54" s="108">
        <v>200</v>
      </c>
      <c r="D54" s="105" t="s">
        <v>664</v>
      </c>
    </row>
    <row r="55" spans="1:4" x14ac:dyDescent="0.2">
      <c r="A55" s="88">
        <v>43486.037025463003</v>
      </c>
      <c r="B55" s="109" t="s">
        <v>616</v>
      </c>
      <c r="C55" s="108">
        <v>50</v>
      </c>
      <c r="D55" s="105" t="s">
        <v>653</v>
      </c>
    </row>
    <row r="56" spans="1:4" x14ac:dyDescent="0.2">
      <c r="A56" s="88">
        <v>43486.952951389001</v>
      </c>
      <c r="B56" s="109" t="s">
        <v>616</v>
      </c>
      <c r="C56" s="108">
        <v>100</v>
      </c>
      <c r="D56" s="105" t="s">
        <v>665</v>
      </c>
    </row>
    <row r="57" spans="1:4" x14ac:dyDescent="0.2">
      <c r="A57" s="88">
        <v>43487.742048610999</v>
      </c>
      <c r="B57" s="109" t="s">
        <v>616</v>
      </c>
      <c r="C57" s="108">
        <v>300</v>
      </c>
      <c r="D57" s="105" t="s">
        <v>65</v>
      </c>
    </row>
    <row r="58" spans="1:4" x14ac:dyDescent="0.2">
      <c r="A58" s="88">
        <v>43488.111319443997</v>
      </c>
      <c r="B58" s="109" t="s">
        <v>616</v>
      </c>
      <c r="C58" s="108">
        <v>50</v>
      </c>
      <c r="D58" s="105" t="s">
        <v>121</v>
      </c>
    </row>
    <row r="59" spans="1:4" x14ac:dyDescent="0.2">
      <c r="A59" s="88">
        <v>43488.839317129998</v>
      </c>
      <c r="B59" s="109" t="s">
        <v>616</v>
      </c>
      <c r="C59" s="108">
        <v>100</v>
      </c>
      <c r="D59" s="105" t="s">
        <v>666</v>
      </c>
    </row>
    <row r="60" spans="1:4" x14ac:dyDescent="0.2">
      <c r="A60" s="88">
        <v>43490.038194444001</v>
      </c>
      <c r="B60" s="109" t="s">
        <v>616</v>
      </c>
      <c r="C60" s="108">
        <v>30</v>
      </c>
      <c r="D60" s="105" t="s">
        <v>667</v>
      </c>
    </row>
    <row r="61" spans="1:4" x14ac:dyDescent="0.2">
      <c r="A61" s="88">
        <v>43490.862442129997</v>
      </c>
      <c r="B61" s="109" t="s">
        <v>616</v>
      </c>
      <c r="C61" s="108">
        <v>150</v>
      </c>
      <c r="D61" s="105" t="s">
        <v>668</v>
      </c>
    </row>
    <row r="62" spans="1:4" x14ac:dyDescent="0.2">
      <c r="A62" s="88">
        <v>43493.905150462997</v>
      </c>
      <c r="B62" s="109" t="s">
        <v>616</v>
      </c>
      <c r="C62" s="108">
        <v>500</v>
      </c>
      <c r="D62" s="105" t="s">
        <v>669</v>
      </c>
    </row>
    <row r="63" spans="1:4" x14ac:dyDescent="0.2">
      <c r="A63" s="88">
        <v>43494.959201389</v>
      </c>
      <c r="B63" s="109" t="s">
        <v>616</v>
      </c>
      <c r="C63" s="108">
        <v>100</v>
      </c>
      <c r="D63" s="105" t="s">
        <v>670</v>
      </c>
    </row>
    <row r="64" spans="1:4" x14ac:dyDescent="0.2">
      <c r="A64" s="88">
        <v>43495.334849537001</v>
      </c>
      <c r="B64" s="109" t="s">
        <v>616</v>
      </c>
      <c r="C64" s="108">
        <v>250</v>
      </c>
      <c r="D64" s="105" t="s">
        <v>661</v>
      </c>
    </row>
    <row r="65" spans="1:4" ht="30" customHeight="1" x14ac:dyDescent="0.2">
      <c r="A65" s="151" t="s">
        <v>28</v>
      </c>
      <c r="B65" s="152"/>
      <c r="C65" s="55">
        <f>SUM(C9:C47)-1048.92</f>
        <v>10250.08</v>
      </c>
      <c r="D65" s="53"/>
    </row>
    <row r="66" spans="1:4" ht="30" customHeight="1" x14ac:dyDescent="0.2">
      <c r="A66" s="151" t="s">
        <v>43</v>
      </c>
      <c r="B66" s="152"/>
      <c r="C66" s="55">
        <f>SUM(C48:C64)-237.04</f>
        <v>2725.96</v>
      </c>
      <c r="D66" s="53"/>
    </row>
    <row r="67" spans="1:4" x14ac:dyDescent="0.2">
      <c r="C67" s="54"/>
    </row>
  </sheetData>
  <sheetProtection formatCells="0" formatColumns="0" formatRows="0" insertColumns="0" insertRows="0" insertHyperlinks="0" deleteColumns="0" deleteRows="0" sort="0" autoFilter="0" pivotTables="0"/>
  <mergeCells count="7">
    <mergeCell ref="A66:B66"/>
    <mergeCell ref="B1:D1"/>
    <mergeCell ref="B2:D2"/>
    <mergeCell ref="B4:D4"/>
    <mergeCell ref="B5:D5"/>
    <mergeCell ref="C6:D6"/>
    <mergeCell ref="A65:B65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8"/>
  <sheetViews>
    <sheetView showGridLines="0" workbookViewId="0">
      <selection activeCell="A8" sqref="A8"/>
    </sheetView>
  </sheetViews>
  <sheetFormatPr baseColWidth="10" defaultRowHeight="15" x14ac:dyDescent="0.2"/>
  <cols>
    <col min="1" max="1" width="20.6640625" customWidth="1"/>
    <col min="2" max="2" width="19.1640625" customWidth="1"/>
    <col min="3" max="3" width="40.6640625" customWidth="1"/>
    <col min="4" max="4" width="75.6640625" customWidth="1"/>
    <col min="5" max="256" width="8.83203125" customWidth="1"/>
  </cols>
  <sheetData>
    <row r="1" spans="1:4" ht="19" x14ac:dyDescent="0.25">
      <c r="B1" s="146" t="s">
        <v>16</v>
      </c>
      <c r="C1" s="146"/>
      <c r="D1" s="146"/>
    </row>
    <row r="2" spans="1:4" ht="19" x14ac:dyDescent="0.25">
      <c r="B2" s="146" t="s">
        <v>17</v>
      </c>
      <c r="C2" s="146"/>
      <c r="D2" s="146"/>
    </row>
    <row r="3" spans="1:4" ht="18" customHeight="1" x14ac:dyDescent="0.25">
      <c r="B3" s="5"/>
      <c r="C3" s="5"/>
    </row>
    <row r="4" spans="1:4" ht="19" x14ac:dyDescent="0.2">
      <c r="B4" s="147" t="s">
        <v>11</v>
      </c>
      <c r="C4" s="147"/>
      <c r="D4" s="147"/>
    </row>
    <row r="5" spans="1:4" ht="19" x14ac:dyDescent="0.2">
      <c r="B5" s="147" t="s">
        <v>18</v>
      </c>
      <c r="C5" s="147"/>
      <c r="D5" s="147"/>
    </row>
    <row r="6" spans="1:4" ht="19" x14ac:dyDescent="0.25">
      <c r="B6" s="148" t="s">
        <v>201</v>
      </c>
      <c r="C6" s="148"/>
      <c r="D6" s="148"/>
    </row>
    <row r="9" spans="1:4" x14ac:dyDescent="0.2">
      <c r="A9" s="7" t="s">
        <v>0</v>
      </c>
      <c r="B9" s="25" t="s">
        <v>7</v>
      </c>
      <c r="C9" s="46" t="s">
        <v>1</v>
      </c>
      <c r="D9" s="26" t="s">
        <v>30</v>
      </c>
    </row>
    <row r="10" spans="1:4" x14ac:dyDescent="0.2">
      <c r="A10" s="159" t="s">
        <v>37</v>
      </c>
      <c r="B10" s="160"/>
      <c r="C10" s="160"/>
      <c r="D10" s="161"/>
    </row>
    <row r="11" spans="1:4" ht="16" x14ac:dyDescent="0.2">
      <c r="A11" s="91">
        <v>43468.3229050925</v>
      </c>
      <c r="B11" s="98">
        <v>500</v>
      </c>
      <c r="C11" s="125" t="s">
        <v>214</v>
      </c>
      <c r="D11" s="121" t="s">
        <v>40</v>
      </c>
    </row>
    <row r="12" spans="1:4" ht="15" customHeight="1" x14ac:dyDescent="0.2">
      <c r="A12" s="91">
        <v>43468.324733796064</v>
      </c>
      <c r="B12" s="98">
        <v>100</v>
      </c>
      <c r="C12" s="125" t="s">
        <v>215</v>
      </c>
      <c r="D12" s="121" t="s">
        <v>40</v>
      </c>
    </row>
    <row r="13" spans="1:4" ht="15" customHeight="1" x14ac:dyDescent="0.2">
      <c r="A13" s="91">
        <v>43468.328032407444</v>
      </c>
      <c r="B13" s="98">
        <v>650</v>
      </c>
      <c r="C13" s="125" t="s">
        <v>216</v>
      </c>
      <c r="D13" s="121" t="s">
        <v>40</v>
      </c>
    </row>
    <row r="14" spans="1:4" ht="15" customHeight="1" x14ac:dyDescent="0.2">
      <c r="A14" s="91">
        <v>43468.329444444273</v>
      </c>
      <c r="B14" s="98">
        <v>100</v>
      </c>
      <c r="C14" s="125" t="s">
        <v>136</v>
      </c>
      <c r="D14" s="121" t="s">
        <v>40</v>
      </c>
    </row>
    <row r="15" spans="1:4" ht="15" customHeight="1" x14ac:dyDescent="0.2">
      <c r="A15" s="91">
        <v>43468.330393518321</v>
      </c>
      <c r="B15" s="98">
        <v>300</v>
      </c>
      <c r="C15" s="125" t="s">
        <v>135</v>
      </c>
      <c r="D15" s="121" t="s">
        <v>40</v>
      </c>
    </row>
    <row r="16" spans="1:4" ht="15" customHeight="1" x14ac:dyDescent="0.2">
      <c r="A16" s="91">
        <v>43468.339756944217</v>
      </c>
      <c r="B16" s="98">
        <v>300</v>
      </c>
      <c r="C16" s="125" t="s">
        <v>217</v>
      </c>
      <c r="D16" s="121" t="s">
        <v>40</v>
      </c>
    </row>
    <row r="17" spans="1:4" ht="15" customHeight="1" x14ac:dyDescent="0.2">
      <c r="A17" s="91">
        <v>43468.341145833489</v>
      </c>
      <c r="B17" s="98">
        <v>300</v>
      </c>
      <c r="C17" s="125" t="s">
        <v>215</v>
      </c>
      <c r="D17" s="121" t="s">
        <v>40</v>
      </c>
    </row>
    <row r="18" spans="1:4" ht="15" customHeight="1" x14ac:dyDescent="0.2">
      <c r="A18" s="91">
        <v>43468.344907407183</v>
      </c>
      <c r="B18" s="98">
        <v>50</v>
      </c>
      <c r="C18" s="125" t="s">
        <v>138</v>
      </c>
      <c r="D18" s="121" t="s">
        <v>40</v>
      </c>
    </row>
    <row r="19" spans="1:4" ht="15" customHeight="1" x14ac:dyDescent="0.2">
      <c r="A19" s="91">
        <v>43468.345185185317</v>
      </c>
      <c r="B19" s="98">
        <v>150</v>
      </c>
      <c r="C19" s="125" t="s">
        <v>137</v>
      </c>
      <c r="D19" s="121" t="s">
        <v>40</v>
      </c>
    </row>
    <row r="20" spans="1:4" ht="15" customHeight="1" x14ac:dyDescent="0.2">
      <c r="A20" s="91">
        <v>43468.346122685354</v>
      </c>
      <c r="B20" s="98">
        <v>150</v>
      </c>
      <c r="C20" s="125" t="s">
        <v>146</v>
      </c>
      <c r="D20" s="121" t="s">
        <v>40</v>
      </c>
    </row>
    <row r="21" spans="1:4" ht="15" customHeight="1" x14ac:dyDescent="0.2">
      <c r="A21" s="91">
        <v>43468.348483796231</v>
      </c>
      <c r="B21" s="98">
        <v>100</v>
      </c>
      <c r="C21" s="125" t="s">
        <v>218</v>
      </c>
      <c r="D21" s="121" t="s">
        <v>40</v>
      </c>
    </row>
    <row r="22" spans="1:4" ht="15" customHeight="1" x14ac:dyDescent="0.2">
      <c r="A22" s="91">
        <v>43468.349062500056</v>
      </c>
      <c r="B22" s="98">
        <v>500</v>
      </c>
      <c r="C22" s="125" t="s">
        <v>145</v>
      </c>
      <c r="D22" s="121" t="s">
        <v>40</v>
      </c>
    </row>
    <row r="23" spans="1:4" ht="15" customHeight="1" x14ac:dyDescent="0.2">
      <c r="A23" s="91">
        <v>43468.353078703862</v>
      </c>
      <c r="B23" s="98">
        <v>500</v>
      </c>
      <c r="C23" s="125" t="s">
        <v>160</v>
      </c>
      <c r="D23" s="121" t="s">
        <v>40</v>
      </c>
    </row>
    <row r="24" spans="1:4" ht="15" customHeight="1" x14ac:dyDescent="0.2">
      <c r="A24" s="91">
        <v>43468.35381944431</v>
      </c>
      <c r="B24" s="98">
        <v>1000</v>
      </c>
      <c r="C24" s="125" t="s">
        <v>185</v>
      </c>
      <c r="D24" s="121" t="s">
        <v>40</v>
      </c>
    </row>
    <row r="25" spans="1:4" ht="15" customHeight="1" x14ac:dyDescent="0.2">
      <c r="A25" s="91">
        <v>43468.356886574067</v>
      </c>
      <c r="B25" s="98">
        <v>500</v>
      </c>
      <c r="C25" s="125" t="s">
        <v>133</v>
      </c>
      <c r="D25" s="121" t="s">
        <v>40</v>
      </c>
    </row>
    <row r="26" spans="1:4" ht="15" customHeight="1" x14ac:dyDescent="0.2">
      <c r="A26" s="91">
        <v>43468.357511573937</v>
      </c>
      <c r="B26" s="98">
        <v>3000</v>
      </c>
      <c r="C26" s="125" t="s">
        <v>219</v>
      </c>
      <c r="D26" s="121" t="s">
        <v>40</v>
      </c>
    </row>
    <row r="27" spans="1:4" ht="15" customHeight="1" x14ac:dyDescent="0.2">
      <c r="A27" s="91">
        <v>43468.359722222202</v>
      </c>
      <c r="B27" s="98">
        <v>300</v>
      </c>
      <c r="C27" s="125" t="s">
        <v>69</v>
      </c>
      <c r="D27" s="121" t="s">
        <v>40</v>
      </c>
    </row>
    <row r="28" spans="1:4" ht="15" customHeight="1" x14ac:dyDescent="0.2">
      <c r="A28" s="91">
        <v>43468.36017361097</v>
      </c>
      <c r="B28" s="98">
        <v>1000</v>
      </c>
      <c r="C28" s="125" t="s">
        <v>132</v>
      </c>
      <c r="D28" s="121" t="s">
        <v>40</v>
      </c>
    </row>
    <row r="29" spans="1:4" ht="15" customHeight="1" x14ac:dyDescent="0.2">
      <c r="A29" s="91">
        <v>43468.363657407463</v>
      </c>
      <c r="B29" s="98">
        <v>1000</v>
      </c>
      <c r="C29" s="125" t="s">
        <v>142</v>
      </c>
      <c r="D29" s="121" t="s">
        <v>40</v>
      </c>
    </row>
    <row r="30" spans="1:4" ht="15" customHeight="1" x14ac:dyDescent="0.2">
      <c r="A30" s="91">
        <v>43471.115370370448</v>
      </c>
      <c r="B30" s="98">
        <v>58</v>
      </c>
      <c r="C30" s="125" t="s">
        <v>220</v>
      </c>
      <c r="D30" s="121" t="s">
        <v>40</v>
      </c>
    </row>
    <row r="31" spans="1:4" ht="15" customHeight="1" x14ac:dyDescent="0.2">
      <c r="A31" s="91">
        <v>43471.116944444366</v>
      </c>
      <c r="B31" s="98">
        <v>1000</v>
      </c>
      <c r="C31" s="125" t="s">
        <v>157</v>
      </c>
      <c r="D31" s="121" t="s">
        <v>40</v>
      </c>
    </row>
    <row r="32" spans="1:4" ht="15" customHeight="1" x14ac:dyDescent="0.2">
      <c r="A32" s="91">
        <v>43471.13636574056</v>
      </c>
      <c r="B32" s="98">
        <v>300</v>
      </c>
      <c r="C32" s="125" t="s">
        <v>139</v>
      </c>
      <c r="D32" s="121" t="s">
        <v>40</v>
      </c>
    </row>
    <row r="33" spans="1:4" ht="15" customHeight="1" x14ac:dyDescent="0.2">
      <c r="A33" s="91">
        <v>43471.145138889086</v>
      </c>
      <c r="B33" s="98">
        <v>100</v>
      </c>
      <c r="C33" s="125" t="s">
        <v>143</v>
      </c>
      <c r="D33" s="121" t="s">
        <v>40</v>
      </c>
    </row>
    <row r="34" spans="1:4" ht="15" customHeight="1" x14ac:dyDescent="0.2">
      <c r="A34" s="91">
        <v>43471.161388888955</v>
      </c>
      <c r="B34" s="98">
        <v>100</v>
      </c>
      <c r="C34" s="125" t="s">
        <v>144</v>
      </c>
      <c r="D34" s="121" t="s">
        <v>40</v>
      </c>
    </row>
    <row r="35" spans="1:4" ht="15" customHeight="1" x14ac:dyDescent="0.2">
      <c r="A35" s="91">
        <v>43471.162372685038</v>
      </c>
      <c r="B35" s="98">
        <v>500</v>
      </c>
      <c r="C35" s="125" t="s">
        <v>140</v>
      </c>
      <c r="D35" s="121" t="s">
        <v>40</v>
      </c>
    </row>
    <row r="36" spans="1:4" ht="15" customHeight="1" x14ac:dyDescent="0.2">
      <c r="A36" s="91">
        <v>43474.058009259403</v>
      </c>
      <c r="B36" s="98">
        <v>150</v>
      </c>
      <c r="C36" s="125" t="s">
        <v>153</v>
      </c>
      <c r="D36" s="121" t="s">
        <v>40</v>
      </c>
    </row>
    <row r="37" spans="1:4" ht="15" customHeight="1" x14ac:dyDescent="0.2">
      <c r="A37" s="91">
        <v>43474.061284722295</v>
      </c>
      <c r="B37" s="98">
        <v>1000</v>
      </c>
      <c r="C37" s="125" t="s">
        <v>147</v>
      </c>
      <c r="D37" s="121" t="s">
        <v>40</v>
      </c>
    </row>
    <row r="38" spans="1:4" ht="15" customHeight="1" x14ac:dyDescent="0.2">
      <c r="A38" s="91">
        <v>43474.062141203787</v>
      </c>
      <c r="B38" s="98">
        <v>100</v>
      </c>
      <c r="C38" s="125" t="s">
        <v>152</v>
      </c>
      <c r="D38" s="121" t="s">
        <v>40</v>
      </c>
    </row>
    <row r="39" spans="1:4" ht="15" customHeight="1" x14ac:dyDescent="0.2">
      <c r="A39" s="91">
        <v>43474.06626157416</v>
      </c>
      <c r="B39" s="98">
        <v>1500</v>
      </c>
      <c r="C39" s="125" t="s">
        <v>221</v>
      </c>
      <c r="D39" s="121" t="s">
        <v>40</v>
      </c>
    </row>
    <row r="40" spans="1:4" ht="15" customHeight="1" x14ac:dyDescent="0.2">
      <c r="A40" s="91">
        <v>43474.07194444444</v>
      </c>
      <c r="B40" s="98">
        <v>200</v>
      </c>
      <c r="C40" s="125" t="s">
        <v>149</v>
      </c>
      <c r="D40" s="121" t="s">
        <v>40</v>
      </c>
    </row>
    <row r="41" spans="1:4" ht="15" customHeight="1" x14ac:dyDescent="0.2">
      <c r="A41" s="91">
        <v>43474.075497685</v>
      </c>
      <c r="B41" s="98">
        <v>200</v>
      </c>
      <c r="C41" s="125" t="s">
        <v>151</v>
      </c>
      <c r="D41" s="121" t="s">
        <v>40</v>
      </c>
    </row>
    <row r="42" spans="1:4" ht="15" customHeight="1" x14ac:dyDescent="0.2">
      <c r="A42" s="91">
        <v>43474.0809259261</v>
      </c>
      <c r="B42" s="98">
        <v>200</v>
      </c>
      <c r="C42" s="125" t="s">
        <v>148</v>
      </c>
      <c r="D42" s="121" t="s">
        <v>40</v>
      </c>
    </row>
    <row r="43" spans="1:4" ht="15" customHeight="1" x14ac:dyDescent="0.2">
      <c r="A43" s="91">
        <v>43474.082662037108</v>
      </c>
      <c r="B43" s="98">
        <v>500</v>
      </c>
      <c r="C43" s="125" t="s">
        <v>222</v>
      </c>
      <c r="D43" s="121" t="s">
        <v>40</v>
      </c>
    </row>
    <row r="44" spans="1:4" ht="15" customHeight="1" x14ac:dyDescent="0.2">
      <c r="A44" s="91">
        <v>43474.084837962873</v>
      </c>
      <c r="B44" s="98">
        <v>100</v>
      </c>
      <c r="C44" s="125" t="s">
        <v>223</v>
      </c>
      <c r="D44" s="121" t="s">
        <v>40</v>
      </c>
    </row>
    <row r="45" spans="1:4" ht="15" customHeight="1" x14ac:dyDescent="0.2">
      <c r="A45" s="91">
        <v>43474.08744212985</v>
      </c>
      <c r="B45" s="98">
        <v>200</v>
      </c>
      <c r="C45" s="125" t="s">
        <v>224</v>
      </c>
      <c r="D45" s="121" t="s">
        <v>40</v>
      </c>
    </row>
    <row r="46" spans="1:4" ht="15" customHeight="1" x14ac:dyDescent="0.2">
      <c r="A46" s="91">
        <v>43474.087662036996</v>
      </c>
      <c r="B46" s="98">
        <v>700</v>
      </c>
      <c r="C46" s="125" t="s">
        <v>150</v>
      </c>
      <c r="D46" s="121" t="s">
        <v>40</v>
      </c>
    </row>
    <row r="47" spans="1:4" ht="15" customHeight="1" x14ac:dyDescent="0.2">
      <c r="A47" s="91">
        <v>43474.098067129496</v>
      </c>
      <c r="B47" s="98">
        <v>50</v>
      </c>
      <c r="C47" s="125" t="s">
        <v>225</v>
      </c>
      <c r="D47" s="121" t="s">
        <v>40</v>
      </c>
    </row>
    <row r="48" spans="1:4" ht="15" customHeight="1" x14ac:dyDescent="0.2">
      <c r="A48" s="91">
        <v>43474.143923610914</v>
      </c>
      <c r="B48" s="98">
        <v>500</v>
      </c>
      <c r="C48" s="125" t="s">
        <v>155</v>
      </c>
      <c r="D48" s="121" t="s">
        <v>40</v>
      </c>
    </row>
    <row r="49" spans="1:4" ht="15" customHeight="1" x14ac:dyDescent="0.2">
      <c r="A49" s="91">
        <v>43474.151840277947</v>
      </c>
      <c r="B49" s="98">
        <v>400</v>
      </c>
      <c r="C49" s="125" t="s">
        <v>156</v>
      </c>
      <c r="D49" s="121" t="s">
        <v>40</v>
      </c>
    </row>
    <row r="50" spans="1:4" ht="15" customHeight="1" x14ac:dyDescent="0.2">
      <c r="A50" s="91">
        <v>43475.215150462929</v>
      </c>
      <c r="B50" s="98">
        <v>50</v>
      </c>
      <c r="C50" s="125" t="s">
        <v>226</v>
      </c>
      <c r="D50" s="121" t="s">
        <v>40</v>
      </c>
    </row>
    <row r="51" spans="1:4" ht="15" customHeight="1" x14ac:dyDescent="0.2">
      <c r="A51" s="91">
        <v>43475.215601851698</v>
      </c>
      <c r="B51" s="98">
        <v>2000</v>
      </c>
      <c r="C51" s="125" t="s">
        <v>227</v>
      </c>
      <c r="D51" s="121" t="s">
        <v>40</v>
      </c>
    </row>
    <row r="52" spans="1:4" ht="15" customHeight="1" x14ac:dyDescent="0.2">
      <c r="A52" s="91">
        <v>43475.219861111138</v>
      </c>
      <c r="B52" s="98">
        <v>500</v>
      </c>
      <c r="C52" s="125" t="s">
        <v>145</v>
      </c>
      <c r="D52" s="121" t="s">
        <v>40</v>
      </c>
    </row>
    <row r="53" spans="1:4" ht="15" customHeight="1" x14ac:dyDescent="0.2">
      <c r="A53" s="91">
        <v>43475.221331018489</v>
      </c>
      <c r="B53" s="98">
        <v>5000</v>
      </c>
      <c r="C53" s="125" t="s">
        <v>228</v>
      </c>
      <c r="D53" s="121" t="s">
        <v>40</v>
      </c>
    </row>
    <row r="54" spans="1:4" ht="15" customHeight="1" x14ac:dyDescent="0.2">
      <c r="A54" s="91">
        <v>43475.222037036903</v>
      </c>
      <c r="B54" s="98">
        <v>100</v>
      </c>
      <c r="C54" s="125" t="s">
        <v>154</v>
      </c>
      <c r="D54" s="121" t="s">
        <v>40</v>
      </c>
    </row>
    <row r="55" spans="1:4" ht="15" customHeight="1" x14ac:dyDescent="0.2">
      <c r="A55" s="91">
        <v>43475.222997684963</v>
      </c>
      <c r="B55" s="98">
        <v>500</v>
      </c>
      <c r="C55" s="125" t="s">
        <v>158</v>
      </c>
      <c r="D55" s="121" t="s">
        <v>40</v>
      </c>
    </row>
    <row r="56" spans="1:4" ht="15" customHeight="1" x14ac:dyDescent="0.2">
      <c r="A56" s="91">
        <v>43475.22446759278</v>
      </c>
      <c r="B56" s="98">
        <v>150</v>
      </c>
      <c r="C56" s="125" t="s">
        <v>69</v>
      </c>
      <c r="D56" s="121" t="s">
        <v>40</v>
      </c>
    </row>
    <row r="57" spans="1:4" ht="15" customHeight="1" x14ac:dyDescent="0.2">
      <c r="A57" s="91">
        <v>43475.225439814851</v>
      </c>
      <c r="B57" s="98">
        <v>3500</v>
      </c>
      <c r="C57" s="125" t="s">
        <v>229</v>
      </c>
      <c r="D57" s="121" t="s">
        <v>230</v>
      </c>
    </row>
    <row r="58" spans="1:4" ht="15" customHeight="1" x14ac:dyDescent="0.2">
      <c r="A58" s="91">
        <v>43475.226111111231</v>
      </c>
      <c r="B58" s="98">
        <v>1700</v>
      </c>
      <c r="C58" s="125" t="s">
        <v>229</v>
      </c>
      <c r="D58" s="121" t="s">
        <v>231</v>
      </c>
    </row>
    <row r="59" spans="1:4" ht="15" customHeight="1" x14ac:dyDescent="0.2">
      <c r="A59" s="91">
        <v>43476.094120370224</v>
      </c>
      <c r="B59" s="98">
        <v>500</v>
      </c>
      <c r="C59" s="125" t="s">
        <v>232</v>
      </c>
      <c r="D59" s="121" t="s">
        <v>40</v>
      </c>
    </row>
    <row r="60" spans="1:4" ht="15" customHeight="1" x14ac:dyDescent="0.2">
      <c r="A60" s="91">
        <v>43476.096180555411</v>
      </c>
      <c r="B60" s="98">
        <v>50</v>
      </c>
      <c r="C60" s="125" t="s">
        <v>162</v>
      </c>
      <c r="D60" s="121" t="s">
        <v>40</v>
      </c>
    </row>
    <row r="61" spans="1:4" ht="15" customHeight="1" x14ac:dyDescent="0.2">
      <c r="A61" s="91">
        <v>43476.099259259179</v>
      </c>
      <c r="B61" s="98">
        <v>200</v>
      </c>
      <c r="C61" s="125" t="s">
        <v>233</v>
      </c>
      <c r="D61" s="121" t="s">
        <v>40</v>
      </c>
    </row>
    <row r="62" spans="1:4" ht="15" customHeight="1" x14ac:dyDescent="0.2">
      <c r="A62" s="91">
        <v>43476.107256944291</v>
      </c>
      <c r="B62" s="98">
        <v>300</v>
      </c>
      <c r="C62" s="125" t="s">
        <v>161</v>
      </c>
      <c r="D62" s="121" t="s">
        <v>40</v>
      </c>
    </row>
    <row r="63" spans="1:4" ht="15" customHeight="1" x14ac:dyDescent="0.2">
      <c r="A63" s="91">
        <v>43476.108020833228</v>
      </c>
      <c r="B63" s="98">
        <v>300</v>
      </c>
      <c r="C63" s="125" t="s">
        <v>159</v>
      </c>
      <c r="D63" s="121" t="s">
        <v>40</v>
      </c>
    </row>
    <row r="64" spans="1:4" ht="15" customHeight="1" x14ac:dyDescent="0.2">
      <c r="A64" s="91">
        <v>43476.112557870336</v>
      </c>
      <c r="B64" s="98">
        <v>500</v>
      </c>
      <c r="C64" s="125" t="s">
        <v>234</v>
      </c>
      <c r="D64" s="121" t="s">
        <v>40</v>
      </c>
    </row>
    <row r="65" spans="1:4" ht="15" customHeight="1" x14ac:dyDescent="0.2">
      <c r="A65" s="91">
        <v>43476.113865740597</v>
      </c>
      <c r="B65" s="98">
        <v>2500</v>
      </c>
      <c r="C65" s="125" t="s">
        <v>235</v>
      </c>
      <c r="D65" s="121" t="s">
        <v>40</v>
      </c>
    </row>
    <row r="66" spans="1:4" ht="15" customHeight="1" x14ac:dyDescent="0.2">
      <c r="A66" s="91">
        <v>43476.121956018731</v>
      </c>
      <c r="B66" s="98">
        <v>150</v>
      </c>
      <c r="C66" s="125" t="s">
        <v>141</v>
      </c>
      <c r="D66" s="121" t="s">
        <v>40</v>
      </c>
    </row>
    <row r="67" spans="1:4" ht="15" customHeight="1" x14ac:dyDescent="0.2">
      <c r="A67" s="91">
        <v>43476.131041666493</v>
      </c>
      <c r="B67" s="98">
        <v>1000</v>
      </c>
      <c r="C67" s="125" t="s">
        <v>236</v>
      </c>
      <c r="D67" s="121" t="s">
        <v>40</v>
      </c>
    </row>
    <row r="68" spans="1:4" ht="15" customHeight="1" x14ac:dyDescent="0.2">
      <c r="A68" s="91">
        <v>43478.498981481418</v>
      </c>
      <c r="B68" s="98">
        <v>200</v>
      </c>
      <c r="C68" s="125" t="s">
        <v>237</v>
      </c>
      <c r="D68" s="121" t="s">
        <v>40</v>
      </c>
    </row>
    <row r="69" spans="1:4" ht="15" customHeight="1" x14ac:dyDescent="0.2">
      <c r="A69" s="91">
        <v>43478.501493055373</v>
      </c>
      <c r="B69" s="98">
        <v>500</v>
      </c>
      <c r="C69" s="125" t="s">
        <v>238</v>
      </c>
      <c r="D69" s="121" t="s">
        <v>40</v>
      </c>
    </row>
    <row r="70" spans="1:4" ht="15" customHeight="1" x14ac:dyDescent="0.2">
      <c r="A70" s="91">
        <v>43478.506365740672</v>
      </c>
      <c r="B70" s="98">
        <v>500</v>
      </c>
      <c r="C70" s="125" t="s">
        <v>164</v>
      </c>
      <c r="D70" s="121" t="s">
        <v>40</v>
      </c>
    </row>
    <row r="71" spans="1:4" ht="15" customHeight="1" x14ac:dyDescent="0.2">
      <c r="A71" s="91">
        <v>43478.50731481472</v>
      </c>
      <c r="B71" s="98">
        <v>200</v>
      </c>
      <c r="C71" s="125" t="s">
        <v>239</v>
      </c>
      <c r="D71" s="121" t="s">
        <v>40</v>
      </c>
    </row>
    <row r="72" spans="1:4" ht="15" customHeight="1" x14ac:dyDescent="0.2">
      <c r="A72" s="91">
        <v>43478.507650462911</v>
      </c>
      <c r="B72" s="98">
        <v>500</v>
      </c>
      <c r="C72" s="125" t="s">
        <v>165</v>
      </c>
      <c r="D72" s="121" t="s">
        <v>40</v>
      </c>
    </row>
    <row r="73" spans="1:4" ht="15" customHeight="1" x14ac:dyDescent="0.2">
      <c r="A73" s="91">
        <v>43478.509664352052</v>
      </c>
      <c r="B73" s="98">
        <v>50</v>
      </c>
      <c r="C73" s="125" t="s">
        <v>240</v>
      </c>
      <c r="D73" s="121" t="s">
        <v>40</v>
      </c>
    </row>
    <row r="74" spans="1:4" ht="15" customHeight="1" x14ac:dyDescent="0.2">
      <c r="A74" s="91">
        <v>43478.511180555448</v>
      </c>
      <c r="B74" s="98">
        <v>2500</v>
      </c>
      <c r="C74" s="125" t="s">
        <v>163</v>
      </c>
      <c r="D74" s="121" t="s">
        <v>40</v>
      </c>
    </row>
    <row r="75" spans="1:4" ht="15" customHeight="1" x14ac:dyDescent="0.2">
      <c r="A75" s="91">
        <v>43478.51173611125</v>
      </c>
      <c r="B75" s="98">
        <v>50</v>
      </c>
      <c r="C75" s="125" t="s">
        <v>241</v>
      </c>
      <c r="D75" s="121" t="s">
        <v>40</v>
      </c>
    </row>
    <row r="76" spans="1:4" ht="15" customHeight="1" x14ac:dyDescent="0.2">
      <c r="A76" s="91">
        <v>43479.085960648023</v>
      </c>
      <c r="B76" s="98">
        <v>50</v>
      </c>
      <c r="C76" s="125" t="s">
        <v>242</v>
      </c>
      <c r="D76" s="121" t="s">
        <v>40</v>
      </c>
    </row>
    <row r="77" spans="1:4" ht="15" customHeight="1" x14ac:dyDescent="0.2">
      <c r="A77" s="91">
        <v>43479.125590277836</v>
      </c>
      <c r="B77" s="98">
        <v>300</v>
      </c>
      <c r="C77" s="125" t="s">
        <v>169</v>
      </c>
      <c r="D77" s="121" t="s">
        <v>40</v>
      </c>
    </row>
    <row r="78" spans="1:4" ht="15" customHeight="1" x14ac:dyDescent="0.2">
      <c r="A78" s="91">
        <v>43479.153877314646</v>
      </c>
      <c r="B78" s="98">
        <v>500</v>
      </c>
      <c r="C78" s="125" t="s">
        <v>243</v>
      </c>
      <c r="D78" s="121" t="s">
        <v>40</v>
      </c>
    </row>
    <row r="79" spans="1:4" ht="15" customHeight="1" x14ac:dyDescent="0.2">
      <c r="A79" s="91">
        <v>43479.171122685075</v>
      </c>
      <c r="B79" s="98">
        <v>50</v>
      </c>
      <c r="C79" s="125" t="s">
        <v>168</v>
      </c>
      <c r="D79" s="121" t="s">
        <v>40</v>
      </c>
    </row>
    <row r="80" spans="1:4" ht="15" customHeight="1" x14ac:dyDescent="0.2">
      <c r="A80" s="91">
        <v>43479.187453703489</v>
      </c>
      <c r="B80" s="98">
        <v>250</v>
      </c>
      <c r="C80" s="125" t="s">
        <v>167</v>
      </c>
      <c r="D80" s="121" t="s">
        <v>40</v>
      </c>
    </row>
    <row r="81" spans="1:4" ht="15" customHeight="1" x14ac:dyDescent="0.2">
      <c r="A81" s="91">
        <v>43479.187557870522</v>
      </c>
      <c r="B81" s="98">
        <v>100</v>
      </c>
      <c r="C81" s="125" t="s">
        <v>166</v>
      </c>
      <c r="D81" s="121" t="s">
        <v>40</v>
      </c>
    </row>
    <row r="82" spans="1:4" ht="15" customHeight="1" x14ac:dyDescent="0.2">
      <c r="A82" s="91">
        <v>43479.189166666474</v>
      </c>
      <c r="B82" s="98">
        <v>500</v>
      </c>
      <c r="C82" s="125" t="s">
        <v>243</v>
      </c>
      <c r="D82" s="121" t="s">
        <v>40</v>
      </c>
    </row>
    <row r="83" spans="1:4" ht="15" customHeight="1" x14ac:dyDescent="0.2">
      <c r="A83" s="91">
        <v>43480.142488426063</v>
      </c>
      <c r="B83" s="98">
        <v>30</v>
      </c>
      <c r="C83" s="125" t="s">
        <v>172</v>
      </c>
      <c r="D83" s="121" t="s">
        <v>40</v>
      </c>
    </row>
    <row r="84" spans="1:4" ht="15" customHeight="1" x14ac:dyDescent="0.2">
      <c r="A84" s="91">
        <v>43480.152175926138</v>
      </c>
      <c r="B84" s="98">
        <v>1000</v>
      </c>
      <c r="C84" s="125" t="s">
        <v>174</v>
      </c>
      <c r="D84" s="121" t="s">
        <v>40</v>
      </c>
    </row>
    <row r="85" spans="1:4" ht="15" customHeight="1" x14ac:dyDescent="0.2">
      <c r="A85" s="91">
        <v>43480.202592592686</v>
      </c>
      <c r="B85" s="98">
        <v>300</v>
      </c>
      <c r="C85" s="125" t="s">
        <v>244</v>
      </c>
      <c r="D85" s="121" t="s">
        <v>40</v>
      </c>
    </row>
    <row r="86" spans="1:4" ht="15" customHeight="1" x14ac:dyDescent="0.2">
      <c r="A86" s="91">
        <v>43481.13932870375</v>
      </c>
      <c r="B86" s="98">
        <v>100</v>
      </c>
      <c r="C86" s="125" t="s">
        <v>171</v>
      </c>
      <c r="D86" s="121" t="s">
        <v>40</v>
      </c>
    </row>
    <row r="87" spans="1:4" ht="15" customHeight="1" x14ac:dyDescent="0.2">
      <c r="A87" s="91">
        <v>43481.145300925709</v>
      </c>
      <c r="B87" s="98">
        <v>1000</v>
      </c>
      <c r="C87" s="125" t="s">
        <v>173</v>
      </c>
      <c r="D87" s="121" t="s">
        <v>40</v>
      </c>
    </row>
    <row r="88" spans="1:4" ht="15" customHeight="1" x14ac:dyDescent="0.2">
      <c r="A88" s="91">
        <v>43481.152650462929</v>
      </c>
      <c r="B88" s="98">
        <v>450</v>
      </c>
      <c r="C88" s="125" t="s">
        <v>177</v>
      </c>
      <c r="D88" s="121" t="s">
        <v>40</v>
      </c>
    </row>
    <row r="89" spans="1:4" ht="15" customHeight="1" x14ac:dyDescent="0.2">
      <c r="A89" s="91">
        <v>43481.156701388769</v>
      </c>
      <c r="B89" s="98">
        <v>60</v>
      </c>
      <c r="C89" s="125" t="s">
        <v>245</v>
      </c>
      <c r="D89" s="121" t="s">
        <v>40</v>
      </c>
    </row>
    <row r="90" spans="1:4" ht="15" customHeight="1" x14ac:dyDescent="0.2">
      <c r="A90" s="91">
        <v>43481.163321759086</v>
      </c>
      <c r="B90" s="98">
        <v>3000</v>
      </c>
      <c r="C90" s="125" t="s">
        <v>246</v>
      </c>
      <c r="D90" s="121" t="s">
        <v>40</v>
      </c>
    </row>
    <row r="91" spans="1:4" ht="15" customHeight="1" x14ac:dyDescent="0.2">
      <c r="A91" s="91">
        <v>43481.209942129441</v>
      </c>
      <c r="B91" s="98">
        <v>500</v>
      </c>
      <c r="C91" s="125" t="s">
        <v>170</v>
      </c>
      <c r="D91" s="121" t="s">
        <v>40</v>
      </c>
    </row>
    <row r="92" spans="1:4" ht="15" customHeight="1" x14ac:dyDescent="0.2">
      <c r="A92" s="91">
        <v>43481.213495370466</v>
      </c>
      <c r="B92" s="98">
        <v>500</v>
      </c>
      <c r="C92" s="125" t="s">
        <v>247</v>
      </c>
      <c r="D92" s="121" t="s">
        <v>40</v>
      </c>
    </row>
    <row r="93" spans="1:4" ht="15" customHeight="1" x14ac:dyDescent="0.2">
      <c r="A93" s="91">
        <v>43481.233657407574</v>
      </c>
      <c r="B93" s="98">
        <v>70</v>
      </c>
      <c r="C93" s="125" t="s">
        <v>248</v>
      </c>
      <c r="D93" s="121" t="s">
        <v>40</v>
      </c>
    </row>
    <row r="94" spans="1:4" ht="15" customHeight="1" x14ac:dyDescent="0.2">
      <c r="A94" s="91">
        <v>43481.234143518377</v>
      </c>
      <c r="B94" s="98">
        <v>147</v>
      </c>
      <c r="C94" s="125" t="s">
        <v>249</v>
      </c>
      <c r="D94" s="121" t="s">
        <v>40</v>
      </c>
    </row>
    <row r="95" spans="1:4" ht="15" customHeight="1" x14ac:dyDescent="0.2">
      <c r="A95" s="91">
        <v>43482.111666666809</v>
      </c>
      <c r="B95" s="98">
        <v>60</v>
      </c>
      <c r="C95" s="125" t="s">
        <v>250</v>
      </c>
      <c r="D95" s="121" t="s">
        <v>40</v>
      </c>
    </row>
    <row r="96" spans="1:4" ht="15" customHeight="1" x14ac:dyDescent="0.2">
      <c r="A96" s="91">
        <v>43482.114895833191</v>
      </c>
      <c r="B96" s="98">
        <v>100</v>
      </c>
      <c r="C96" s="125" t="s">
        <v>176</v>
      </c>
      <c r="D96" s="121" t="s">
        <v>40</v>
      </c>
    </row>
    <row r="97" spans="1:4" ht="15" customHeight="1" x14ac:dyDescent="0.2">
      <c r="A97" s="91">
        <v>43482.129965277854</v>
      </c>
      <c r="B97" s="98">
        <v>500</v>
      </c>
      <c r="C97" s="125" t="s">
        <v>145</v>
      </c>
      <c r="D97" s="121" t="s">
        <v>40</v>
      </c>
    </row>
    <row r="98" spans="1:4" ht="15" customHeight="1" x14ac:dyDescent="0.2">
      <c r="A98" s="91">
        <v>43482.164756944403</v>
      </c>
      <c r="B98" s="98">
        <v>60</v>
      </c>
      <c r="C98" s="125" t="s">
        <v>251</v>
      </c>
      <c r="D98" s="121" t="s">
        <v>40</v>
      </c>
    </row>
    <row r="99" spans="1:4" ht="15" customHeight="1" x14ac:dyDescent="0.2">
      <c r="A99" s="91">
        <v>43482.172997685149</v>
      </c>
      <c r="B99" s="98">
        <v>60</v>
      </c>
      <c r="C99" s="125" t="s">
        <v>252</v>
      </c>
      <c r="D99" s="121" t="s">
        <v>40</v>
      </c>
    </row>
    <row r="100" spans="1:4" ht="15" customHeight="1" x14ac:dyDescent="0.2">
      <c r="A100" s="91">
        <v>43482.173935185187</v>
      </c>
      <c r="B100" s="98">
        <v>100</v>
      </c>
      <c r="C100" s="125" t="s">
        <v>253</v>
      </c>
      <c r="D100" s="121" t="s">
        <v>40</v>
      </c>
    </row>
    <row r="101" spans="1:4" ht="15" customHeight="1" x14ac:dyDescent="0.2">
      <c r="A101" s="91">
        <v>43482.177650462836</v>
      </c>
      <c r="B101" s="98">
        <v>60</v>
      </c>
      <c r="C101" s="125" t="s">
        <v>254</v>
      </c>
      <c r="D101" s="121" t="s">
        <v>40</v>
      </c>
    </row>
    <row r="102" spans="1:4" ht="15" customHeight="1" x14ac:dyDescent="0.2">
      <c r="A102" s="91">
        <v>43482.182951388881</v>
      </c>
      <c r="B102" s="98">
        <v>100</v>
      </c>
      <c r="C102" s="125" t="s">
        <v>175</v>
      </c>
      <c r="D102" s="121" t="s">
        <v>40</v>
      </c>
    </row>
    <row r="103" spans="1:4" ht="15" customHeight="1" x14ac:dyDescent="0.2">
      <c r="A103" s="91">
        <v>43483.067696759477</v>
      </c>
      <c r="B103" s="98">
        <v>60</v>
      </c>
      <c r="C103" s="125" t="s">
        <v>255</v>
      </c>
      <c r="D103" s="121" t="s">
        <v>40</v>
      </c>
    </row>
    <row r="104" spans="1:4" ht="15" customHeight="1" x14ac:dyDescent="0.2">
      <c r="A104" s="91">
        <v>43483.074733796064</v>
      </c>
      <c r="B104" s="98">
        <v>61</v>
      </c>
      <c r="C104" s="125" t="s">
        <v>256</v>
      </c>
      <c r="D104" s="121" t="s">
        <v>40</v>
      </c>
    </row>
    <row r="105" spans="1:4" ht="15" customHeight="1" x14ac:dyDescent="0.2">
      <c r="A105" s="91">
        <v>43483.075405092444</v>
      </c>
      <c r="B105" s="98">
        <v>60</v>
      </c>
      <c r="C105" s="125" t="s">
        <v>257</v>
      </c>
      <c r="D105" s="121" t="s">
        <v>40</v>
      </c>
    </row>
    <row r="106" spans="1:4" ht="15" customHeight="1" x14ac:dyDescent="0.2">
      <c r="A106" s="91">
        <v>43483.076412037015</v>
      </c>
      <c r="B106" s="98">
        <v>60</v>
      </c>
      <c r="C106" s="125" t="s">
        <v>258</v>
      </c>
      <c r="D106" s="121" t="s">
        <v>40</v>
      </c>
    </row>
    <row r="107" spans="1:4" ht="15" customHeight="1" x14ac:dyDescent="0.2">
      <c r="A107" s="91">
        <v>43483.116412037052</v>
      </c>
      <c r="B107" s="98">
        <v>150</v>
      </c>
      <c r="C107" s="125" t="s">
        <v>69</v>
      </c>
      <c r="D107" s="121" t="s">
        <v>40</v>
      </c>
    </row>
    <row r="108" spans="1:4" ht="15" customHeight="1" x14ac:dyDescent="0.2">
      <c r="A108" s="91">
        <v>43483.177118055522</v>
      </c>
      <c r="B108" s="98">
        <v>60</v>
      </c>
      <c r="C108" s="125" t="s">
        <v>259</v>
      </c>
      <c r="D108" s="121" t="s">
        <v>40</v>
      </c>
    </row>
    <row r="109" spans="1:4" ht="15" customHeight="1" x14ac:dyDescent="0.2">
      <c r="A109" s="91">
        <v>43485.44581018528</v>
      </c>
      <c r="B109" s="98">
        <v>50</v>
      </c>
      <c r="C109" s="125" t="s">
        <v>181</v>
      </c>
      <c r="D109" s="121" t="s">
        <v>40</v>
      </c>
    </row>
    <row r="110" spans="1:4" ht="15" customHeight="1" x14ac:dyDescent="0.2">
      <c r="A110" s="91">
        <v>43485.449560184963</v>
      </c>
      <c r="B110" s="98">
        <v>50</v>
      </c>
      <c r="C110" s="125" t="s">
        <v>260</v>
      </c>
      <c r="D110" s="121" t="s">
        <v>40</v>
      </c>
    </row>
    <row r="111" spans="1:4" ht="15" customHeight="1" x14ac:dyDescent="0.2">
      <c r="A111" s="91">
        <v>43485.451689814683</v>
      </c>
      <c r="B111" s="98">
        <v>60</v>
      </c>
      <c r="C111" s="125" t="s">
        <v>261</v>
      </c>
      <c r="D111" s="121" t="s">
        <v>40</v>
      </c>
    </row>
    <row r="112" spans="1:4" ht="15" customHeight="1" x14ac:dyDescent="0.2">
      <c r="A112" s="91">
        <v>43485.452025462873</v>
      </c>
      <c r="B112" s="98">
        <v>50</v>
      </c>
      <c r="C112" s="125" t="s">
        <v>262</v>
      </c>
      <c r="D112" s="121" t="s">
        <v>40</v>
      </c>
    </row>
    <row r="113" spans="1:4" ht="15" customHeight="1" x14ac:dyDescent="0.2">
      <c r="A113" s="91">
        <v>43485.452858796343</v>
      </c>
      <c r="B113" s="98">
        <v>5000</v>
      </c>
      <c r="C113" s="125" t="s">
        <v>263</v>
      </c>
      <c r="D113" s="121" t="s">
        <v>40</v>
      </c>
    </row>
    <row r="114" spans="1:4" ht="15" customHeight="1" x14ac:dyDescent="0.2">
      <c r="A114" s="91">
        <v>43485.45395833347</v>
      </c>
      <c r="B114" s="98">
        <v>60</v>
      </c>
      <c r="C114" s="125" t="s">
        <v>264</v>
      </c>
      <c r="D114" s="121" t="s">
        <v>40</v>
      </c>
    </row>
    <row r="115" spans="1:4" ht="15" customHeight="1" x14ac:dyDescent="0.2">
      <c r="A115" s="91">
        <v>43485.455821759067</v>
      </c>
      <c r="B115" s="98">
        <v>60</v>
      </c>
      <c r="C115" s="125" t="s">
        <v>265</v>
      </c>
      <c r="D115" s="121" t="s">
        <v>40</v>
      </c>
    </row>
    <row r="116" spans="1:4" ht="15" customHeight="1" x14ac:dyDescent="0.2">
      <c r="A116" s="91">
        <v>43485.456562499981</v>
      </c>
      <c r="B116" s="98">
        <v>60</v>
      </c>
      <c r="C116" s="125" t="s">
        <v>266</v>
      </c>
      <c r="D116" s="121" t="s">
        <v>40</v>
      </c>
    </row>
    <row r="117" spans="1:4" ht="15" customHeight="1" x14ac:dyDescent="0.2">
      <c r="A117" s="91">
        <v>43485.456585648004</v>
      </c>
      <c r="B117" s="98">
        <v>60</v>
      </c>
      <c r="C117" s="125" t="s">
        <v>267</v>
      </c>
      <c r="D117" s="121" t="s">
        <v>40</v>
      </c>
    </row>
    <row r="118" spans="1:4" ht="15" customHeight="1" x14ac:dyDescent="0.2">
      <c r="A118" s="91">
        <v>43485.457916666754</v>
      </c>
      <c r="B118" s="98">
        <v>500</v>
      </c>
      <c r="C118" s="125" t="s">
        <v>179</v>
      </c>
      <c r="D118" s="121" t="s">
        <v>40</v>
      </c>
    </row>
    <row r="119" spans="1:4" ht="15" customHeight="1" x14ac:dyDescent="0.2">
      <c r="A119" s="91">
        <v>43485.460381944664</v>
      </c>
      <c r="B119" s="98">
        <v>60</v>
      </c>
      <c r="C119" s="125" t="s">
        <v>268</v>
      </c>
      <c r="D119" s="121" t="s">
        <v>40</v>
      </c>
    </row>
    <row r="120" spans="1:4" ht="15" customHeight="1" x14ac:dyDescent="0.2">
      <c r="A120" s="91">
        <v>43485.46256944444</v>
      </c>
      <c r="B120" s="98">
        <v>60</v>
      </c>
      <c r="C120" s="125" t="s">
        <v>269</v>
      </c>
      <c r="D120" s="121" t="s">
        <v>40</v>
      </c>
    </row>
    <row r="121" spans="1:4" ht="15" customHeight="1" x14ac:dyDescent="0.2">
      <c r="A121" s="91">
        <v>43485.465775462799</v>
      </c>
      <c r="B121" s="98">
        <v>1000</v>
      </c>
      <c r="C121" s="125" t="s">
        <v>185</v>
      </c>
      <c r="D121" s="121" t="s">
        <v>40</v>
      </c>
    </row>
    <row r="122" spans="1:4" ht="15" customHeight="1" x14ac:dyDescent="0.2">
      <c r="A122" s="91">
        <v>43485.467905092519</v>
      </c>
      <c r="B122" s="98">
        <v>1000</v>
      </c>
      <c r="C122" s="125" t="s">
        <v>178</v>
      </c>
      <c r="D122" s="121" t="s">
        <v>40</v>
      </c>
    </row>
    <row r="123" spans="1:4" ht="15" customHeight="1" x14ac:dyDescent="0.2">
      <c r="A123" s="91">
        <v>43485.468194444664</v>
      </c>
      <c r="B123" s="98">
        <v>1000</v>
      </c>
      <c r="C123" s="125" t="s">
        <v>270</v>
      </c>
      <c r="D123" s="121" t="s">
        <v>40</v>
      </c>
    </row>
    <row r="124" spans="1:4" ht="15" customHeight="1" x14ac:dyDescent="0.2">
      <c r="A124" s="91">
        <v>43485.468217592686</v>
      </c>
      <c r="B124" s="98">
        <v>60</v>
      </c>
      <c r="C124" s="125" t="s">
        <v>271</v>
      </c>
      <c r="D124" s="121" t="s">
        <v>40</v>
      </c>
    </row>
    <row r="125" spans="1:4" ht="15" customHeight="1" x14ac:dyDescent="0.2">
      <c r="A125" s="91">
        <v>43485.4713425925</v>
      </c>
      <c r="B125" s="98">
        <v>60</v>
      </c>
      <c r="C125" s="125" t="s">
        <v>272</v>
      </c>
      <c r="D125" s="121" t="s">
        <v>40</v>
      </c>
    </row>
    <row r="126" spans="1:4" ht="15" customHeight="1" x14ac:dyDescent="0.2">
      <c r="A126" s="91">
        <v>43486.144525462762</v>
      </c>
      <c r="B126" s="98">
        <v>100</v>
      </c>
      <c r="C126" s="125" t="s">
        <v>273</v>
      </c>
      <c r="D126" s="121" t="s">
        <v>40</v>
      </c>
    </row>
    <row r="127" spans="1:4" ht="15" customHeight="1" x14ac:dyDescent="0.2">
      <c r="A127" s="91">
        <v>43486.16569444444</v>
      </c>
      <c r="B127" s="98">
        <v>300</v>
      </c>
      <c r="C127" s="125" t="s">
        <v>182</v>
      </c>
      <c r="D127" s="121" t="s">
        <v>40</v>
      </c>
    </row>
    <row r="128" spans="1:4" ht="15" customHeight="1" x14ac:dyDescent="0.2">
      <c r="A128" s="91">
        <v>43486.190324074123</v>
      </c>
      <c r="B128" s="98">
        <v>60</v>
      </c>
      <c r="C128" s="125" t="s">
        <v>274</v>
      </c>
      <c r="D128" s="121" t="s">
        <v>40</v>
      </c>
    </row>
    <row r="129" spans="1:4" ht="15" customHeight="1" x14ac:dyDescent="0.2">
      <c r="A129" s="91">
        <v>43486.233252314851</v>
      </c>
      <c r="B129" s="98">
        <v>100</v>
      </c>
      <c r="C129" s="125" t="s">
        <v>180</v>
      </c>
      <c r="D129" s="121" t="s">
        <v>40</v>
      </c>
    </row>
    <row r="130" spans="1:4" ht="15" customHeight="1" x14ac:dyDescent="0.2">
      <c r="A130" s="91">
        <v>43487.150115740951</v>
      </c>
      <c r="B130" s="98">
        <v>200</v>
      </c>
      <c r="C130" s="125" t="s">
        <v>275</v>
      </c>
      <c r="D130" s="121" t="s">
        <v>40</v>
      </c>
    </row>
    <row r="131" spans="1:4" ht="15" customHeight="1" x14ac:dyDescent="0.2">
      <c r="A131" s="91">
        <v>43488.169652777724</v>
      </c>
      <c r="B131" s="98">
        <v>1000</v>
      </c>
      <c r="C131" s="125" t="s">
        <v>183</v>
      </c>
      <c r="D131" s="121" t="s">
        <v>40</v>
      </c>
    </row>
    <row r="132" spans="1:4" ht="15" customHeight="1" x14ac:dyDescent="0.2">
      <c r="A132" s="91">
        <v>43488.176377314609</v>
      </c>
      <c r="B132" s="98">
        <v>200</v>
      </c>
      <c r="C132" s="125" t="s">
        <v>184</v>
      </c>
      <c r="D132" s="121" t="s">
        <v>40</v>
      </c>
    </row>
    <row r="133" spans="1:4" ht="15" customHeight="1" x14ac:dyDescent="0.2">
      <c r="A133" s="91">
        <v>43489.097789351828</v>
      </c>
      <c r="B133" s="98">
        <v>100</v>
      </c>
      <c r="C133" s="125" t="s">
        <v>187</v>
      </c>
      <c r="D133" s="121" t="s">
        <v>40</v>
      </c>
    </row>
    <row r="134" spans="1:4" ht="15" customHeight="1" x14ac:dyDescent="0.2">
      <c r="A134" s="91">
        <v>43489.099375000224</v>
      </c>
      <c r="B134" s="98">
        <v>500</v>
      </c>
      <c r="C134" s="125" t="s">
        <v>186</v>
      </c>
      <c r="D134" s="121" t="s">
        <v>40</v>
      </c>
    </row>
    <row r="135" spans="1:4" ht="15" customHeight="1" x14ac:dyDescent="0.2">
      <c r="A135" s="91">
        <v>43489.107754629571</v>
      </c>
      <c r="B135" s="98">
        <v>1000</v>
      </c>
      <c r="C135" s="125" t="s">
        <v>188</v>
      </c>
      <c r="D135" s="121" t="s">
        <v>40</v>
      </c>
    </row>
    <row r="136" spans="1:4" ht="15" customHeight="1" x14ac:dyDescent="0.2">
      <c r="A136" s="91">
        <v>43489.118055555504</v>
      </c>
      <c r="B136" s="98">
        <v>500</v>
      </c>
      <c r="C136" s="125" t="s">
        <v>145</v>
      </c>
      <c r="D136" s="121" t="s">
        <v>40</v>
      </c>
    </row>
    <row r="137" spans="1:4" ht="15" customHeight="1" x14ac:dyDescent="0.2">
      <c r="A137" s="91">
        <v>43489.158402777743</v>
      </c>
      <c r="B137" s="98">
        <v>80</v>
      </c>
      <c r="C137" s="125" t="s">
        <v>69</v>
      </c>
      <c r="D137" s="121" t="s">
        <v>40</v>
      </c>
    </row>
    <row r="138" spans="1:4" ht="15" customHeight="1" x14ac:dyDescent="0.2">
      <c r="A138" s="91">
        <v>43490.140902777668</v>
      </c>
      <c r="B138" s="98">
        <v>50</v>
      </c>
      <c r="C138" s="125" t="s">
        <v>276</v>
      </c>
      <c r="D138" s="121" t="s">
        <v>40</v>
      </c>
    </row>
    <row r="139" spans="1:4" ht="15" customHeight="1" x14ac:dyDescent="0.2">
      <c r="A139" s="91">
        <v>43490.145486111287</v>
      </c>
      <c r="B139" s="98">
        <v>50</v>
      </c>
      <c r="C139" s="125" t="s">
        <v>277</v>
      </c>
      <c r="D139" s="121" t="s">
        <v>40</v>
      </c>
    </row>
    <row r="140" spans="1:4" ht="15" customHeight="1" x14ac:dyDescent="0.2">
      <c r="A140" s="91">
        <v>43490.146423611324</v>
      </c>
      <c r="B140" s="98">
        <v>50</v>
      </c>
      <c r="C140" s="125" t="s">
        <v>278</v>
      </c>
      <c r="D140" s="121" t="s">
        <v>40</v>
      </c>
    </row>
    <row r="141" spans="1:4" ht="15" customHeight="1" x14ac:dyDescent="0.2">
      <c r="A141" s="91">
        <v>43492.413460648153</v>
      </c>
      <c r="B141" s="98">
        <v>1000</v>
      </c>
      <c r="C141" s="125" t="s">
        <v>279</v>
      </c>
      <c r="D141" s="121" t="s">
        <v>40</v>
      </c>
    </row>
    <row r="142" spans="1:4" ht="15" customHeight="1" x14ac:dyDescent="0.2">
      <c r="A142" s="91">
        <v>43492.418391203508</v>
      </c>
      <c r="B142" s="98">
        <v>60</v>
      </c>
      <c r="C142" s="125" t="s">
        <v>280</v>
      </c>
      <c r="D142" s="121" t="s">
        <v>40</v>
      </c>
    </row>
    <row r="143" spans="1:4" ht="15" customHeight="1" x14ac:dyDescent="0.2">
      <c r="A143" s="91">
        <v>43492.420555555727</v>
      </c>
      <c r="B143" s="98">
        <v>60</v>
      </c>
      <c r="C143" s="125" t="s">
        <v>281</v>
      </c>
      <c r="D143" s="121" t="s">
        <v>40</v>
      </c>
    </row>
    <row r="144" spans="1:4" ht="15" customHeight="1" x14ac:dyDescent="0.2">
      <c r="A144" s="91">
        <v>43492.428981481586</v>
      </c>
      <c r="B144" s="98">
        <v>200</v>
      </c>
      <c r="C144" s="125" t="s">
        <v>189</v>
      </c>
      <c r="D144" s="121" t="s">
        <v>40</v>
      </c>
    </row>
    <row r="145" spans="1:4" ht="15" customHeight="1" x14ac:dyDescent="0.2">
      <c r="A145" s="91">
        <v>43492.433344907593</v>
      </c>
      <c r="B145" s="98">
        <v>100</v>
      </c>
      <c r="C145" s="125" t="s">
        <v>190</v>
      </c>
      <c r="D145" s="121" t="s">
        <v>40</v>
      </c>
    </row>
    <row r="146" spans="1:4" ht="15" customHeight="1" x14ac:dyDescent="0.2">
      <c r="A146" s="91">
        <v>43492.434120370541</v>
      </c>
      <c r="B146" s="98">
        <v>50</v>
      </c>
      <c r="C146" s="125" t="s">
        <v>282</v>
      </c>
      <c r="D146" s="121" t="s">
        <v>40</v>
      </c>
    </row>
    <row r="147" spans="1:4" ht="15" customHeight="1" x14ac:dyDescent="0.2">
      <c r="A147" s="91">
        <v>43492.436898148153</v>
      </c>
      <c r="B147" s="98">
        <v>30000</v>
      </c>
      <c r="C147" s="125" t="s">
        <v>283</v>
      </c>
      <c r="D147" s="121" t="s">
        <v>40</v>
      </c>
    </row>
    <row r="148" spans="1:4" ht="15" customHeight="1" x14ac:dyDescent="0.2">
      <c r="A148" s="91">
        <v>43492.437060185242</v>
      </c>
      <c r="B148" s="98">
        <v>750</v>
      </c>
      <c r="C148" s="125" t="s">
        <v>134</v>
      </c>
      <c r="D148" s="121" t="s">
        <v>40</v>
      </c>
    </row>
    <row r="149" spans="1:4" ht="15" customHeight="1" x14ac:dyDescent="0.2">
      <c r="A149" s="91">
        <v>43493.119293981697</v>
      </c>
      <c r="B149" s="98">
        <v>100</v>
      </c>
      <c r="C149" s="125" t="s">
        <v>284</v>
      </c>
      <c r="D149" s="121" t="s">
        <v>40</v>
      </c>
    </row>
    <row r="150" spans="1:4" ht="15" customHeight="1" x14ac:dyDescent="0.2">
      <c r="A150" s="91">
        <v>43493.133263888769</v>
      </c>
      <c r="B150" s="98">
        <v>100</v>
      </c>
      <c r="C150" s="125" t="s">
        <v>285</v>
      </c>
      <c r="D150" s="121" t="s">
        <v>40</v>
      </c>
    </row>
    <row r="151" spans="1:4" ht="15" customHeight="1" x14ac:dyDescent="0.2">
      <c r="A151" s="91">
        <v>43493.179618055467</v>
      </c>
      <c r="B151" s="98">
        <v>60</v>
      </c>
      <c r="C151" s="125" t="s">
        <v>286</v>
      </c>
      <c r="D151" s="121" t="s">
        <v>40</v>
      </c>
    </row>
    <row r="152" spans="1:4" ht="15" customHeight="1" x14ac:dyDescent="0.2">
      <c r="A152" s="91">
        <v>43493.200972222257</v>
      </c>
      <c r="B152" s="98">
        <v>100</v>
      </c>
      <c r="C152" s="125" t="s">
        <v>191</v>
      </c>
      <c r="D152" s="121" t="s">
        <v>40</v>
      </c>
    </row>
    <row r="153" spans="1:4" ht="15" customHeight="1" x14ac:dyDescent="0.2">
      <c r="A153" s="91">
        <v>43494.074641203508</v>
      </c>
      <c r="B153" s="98">
        <v>500</v>
      </c>
      <c r="C153" s="125" t="s">
        <v>192</v>
      </c>
      <c r="D153" s="121" t="s">
        <v>40</v>
      </c>
    </row>
    <row r="154" spans="1:4" ht="15" customHeight="1" x14ac:dyDescent="0.2">
      <c r="A154" s="91">
        <v>43494.085416666698</v>
      </c>
      <c r="B154" s="98">
        <v>100</v>
      </c>
      <c r="C154" s="125" t="s">
        <v>193</v>
      </c>
      <c r="D154" s="121" t="s">
        <v>40</v>
      </c>
    </row>
    <row r="155" spans="1:4" ht="15" customHeight="1" x14ac:dyDescent="0.2">
      <c r="A155" s="91">
        <v>43494.092430555727</v>
      </c>
      <c r="B155" s="98">
        <v>51.21</v>
      </c>
      <c r="C155" s="125" t="s">
        <v>69</v>
      </c>
      <c r="D155" s="121" t="s">
        <v>40</v>
      </c>
    </row>
    <row r="156" spans="1:4" ht="15" customHeight="1" x14ac:dyDescent="0.2">
      <c r="A156" s="91">
        <v>43495.067106481642</v>
      </c>
      <c r="B156" s="98">
        <v>250</v>
      </c>
      <c r="C156" s="125" t="s">
        <v>287</v>
      </c>
      <c r="D156" s="121" t="s">
        <v>40</v>
      </c>
    </row>
    <row r="157" spans="1:4" ht="15" customHeight="1" x14ac:dyDescent="0.2">
      <c r="A157" s="91">
        <v>43495.072870370466</v>
      </c>
      <c r="B157" s="98">
        <v>50</v>
      </c>
      <c r="C157" s="125" t="s">
        <v>288</v>
      </c>
      <c r="D157" s="121" t="s">
        <v>40</v>
      </c>
    </row>
    <row r="158" spans="1:4" ht="15" customHeight="1" x14ac:dyDescent="0.2">
      <c r="A158" s="91">
        <v>43496.064375000075</v>
      </c>
      <c r="B158" s="98">
        <v>1000</v>
      </c>
      <c r="C158" s="125" t="s">
        <v>289</v>
      </c>
      <c r="D158" s="121" t="s">
        <v>40</v>
      </c>
    </row>
    <row r="159" spans="1:4" ht="15" customHeight="1" x14ac:dyDescent="0.2">
      <c r="A159" s="91">
        <v>43496.068252314813</v>
      </c>
      <c r="B159" s="98">
        <v>150</v>
      </c>
      <c r="C159" s="125" t="s">
        <v>137</v>
      </c>
      <c r="D159" s="121" t="s">
        <v>40</v>
      </c>
    </row>
    <row r="160" spans="1:4" ht="15" customHeight="1" x14ac:dyDescent="0.2">
      <c r="A160" s="91">
        <v>43496.070138888899</v>
      </c>
      <c r="B160" s="98">
        <v>500</v>
      </c>
      <c r="C160" s="125" t="s">
        <v>145</v>
      </c>
      <c r="D160" s="121" t="s">
        <v>40</v>
      </c>
    </row>
    <row r="161" spans="1:5" ht="15" customHeight="1" x14ac:dyDescent="0.2">
      <c r="A161" s="91">
        <v>43496.076712963171</v>
      </c>
      <c r="B161" s="98">
        <v>300</v>
      </c>
      <c r="C161" s="125" t="s">
        <v>135</v>
      </c>
      <c r="D161" s="121" t="s">
        <v>40</v>
      </c>
    </row>
    <row r="162" spans="1:5" ht="15" customHeight="1" x14ac:dyDescent="0.2">
      <c r="A162" s="91">
        <v>43496.086238426156</v>
      </c>
      <c r="B162" s="98">
        <v>500</v>
      </c>
      <c r="C162" s="125" t="s">
        <v>140</v>
      </c>
      <c r="D162" s="121" t="s">
        <v>40</v>
      </c>
    </row>
    <row r="163" spans="1:5" x14ac:dyDescent="0.2">
      <c r="A163" s="156" t="s">
        <v>45</v>
      </c>
      <c r="B163" s="157"/>
      <c r="C163" s="157"/>
      <c r="D163" s="158"/>
    </row>
    <row r="164" spans="1:5" s="122" customFormat="1" x14ac:dyDescent="0.2">
      <c r="A164" s="91">
        <v>43476.543668981642</v>
      </c>
      <c r="B164" s="98">
        <v>7487</v>
      </c>
      <c r="C164" s="162" t="s">
        <v>290</v>
      </c>
      <c r="D164" s="162"/>
    </row>
    <row r="165" spans="1:5" s="122" customFormat="1" x14ac:dyDescent="0.2">
      <c r="A165" s="91">
        <v>43476</v>
      </c>
      <c r="B165" s="98">
        <v>126</v>
      </c>
      <c r="C165" s="162" t="s">
        <v>194</v>
      </c>
      <c r="D165" s="162"/>
    </row>
    <row r="166" spans="1:5" s="122" customFormat="1" x14ac:dyDescent="0.2">
      <c r="A166" s="91">
        <v>43493.576469907537</v>
      </c>
      <c r="B166" s="98">
        <v>1000</v>
      </c>
      <c r="C166" s="162" t="s">
        <v>291</v>
      </c>
      <c r="D166" s="162"/>
    </row>
    <row r="167" spans="1:5" ht="15" customHeight="1" x14ac:dyDescent="0.2">
      <c r="A167" s="153" t="s">
        <v>57</v>
      </c>
      <c r="B167" s="154"/>
      <c r="C167" s="154"/>
      <c r="D167" s="155"/>
      <c r="E167" s="86"/>
    </row>
    <row r="168" spans="1:5" x14ac:dyDescent="0.2">
      <c r="A168" s="91"/>
      <c r="B168" s="98">
        <v>0</v>
      </c>
      <c r="C168" s="166"/>
      <c r="D168" s="167"/>
    </row>
    <row r="169" spans="1:5" ht="15" customHeight="1" x14ac:dyDescent="0.2">
      <c r="A169" s="163" t="s">
        <v>38</v>
      </c>
      <c r="B169" s="164"/>
      <c r="C169" s="164"/>
      <c r="D169" s="165"/>
    </row>
    <row r="170" spans="1:5" ht="15" customHeight="1" x14ac:dyDescent="0.2">
      <c r="A170" s="126">
        <v>43474.673159722239</v>
      </c>
      <c r="B170" s="120">
        <v>82045</v>
      </c>
      <c r="C170" s="162" t="s">
        <v>127</v>
      </c>
      <c r="D170" s="162"/>
    </row>
    <row r="171" spans="1:5" ht="15" customHeight="1" x14ac:dyDescent="0.2">
      <c r="A171" s="126">
        <v>43475.463356481399</v>
      </c>
      <c r="B171" s="120">
        <v>1775.07</v>
      </c>
      <c r="C171" s="162" t="s">
        <v>292</v>
      </c>
      <c r="D171" s="162"/>
    </row>
    <row r="172" spans="1:5" ht="15" customHeight="1" x14ac:dyDescent="0.2">
      <c r="A172" s="126">
        <v>43475.594513888936</v>
      </c>
      <c r="B172" s="120">
        <v>20340</v>
      </c>
      <c r="C172" s="162" t="s">
        <v>129</v>
      </c>
      <c r="D172" s="162"/>
    </row>
    <row r="173" spans="1:5" ht="15" customHeight="1" x14ac:dyDescent="0.2">
      <c r="A173" s="126">
        <v>43483.798240740784</v>
      </c>
      <c r="B173" s="120">
        <v>161284.5</v>
      </c>
      <c r="C173" s="162" t="s">
        <v>128</v>
      </c>
      <c r="D173" s="162"/>
    </row>
    <row r="174" spans="1:5" ht="15" customHeight="1" x14ac:dyDescent="0.2">
      <c r="A174" s="126">
        <v>43486.649386574049</v>
      </c>
      <c r="B174" s="120">
        <v>38690.15</v>
      </c>
      <c r="C174" s="162" t="s">
        <v>130</v>
      </c>
      <c r="D174" s="162"/>
    </row>
    <row r="175" spans="1:5" ht="15" customHeight="1" x14ac:dyDescent="0.2">
      <c r="A175" s="126">
        <v>43488.513692129403</v>
      </c>
      <c r="B175" s="120">
        <v>258817.26</v>
      </c>
      <c r="C175" s="162" t="s">
        <v>293</v>
      </c>
      <c r="D175" s="162"/>
    </row>
    <row r="176" spans="1:5" ht="15" customHeight="1" x14ac:dyDescent="0.2">
      <c r="A176" s="7" t="s">
        <v>2</v>
      </c>
      <c r="B176" s="27">
        <f>SUM(B170:B175,B164:B166,B168:B168,B11:B162)</f>
        <v>673282.19</v>
      </c>
      <c r="C176" s="27"/>
      <c r="D176" s="28"/>
    </row>
    <row r="178" spans="3:3" ht="15" customHeight="1" x14ac:dyDescent="0.2">
      <c r="C178" s="52"/>
    </row>
  </sheetData>
  <sheetProtection formatCells="0" formatColumns="0" formatRows="0" insertColumns="0" insertRows="0" insertHyperlinks="0" deleteColumns="0" deleteRows="0" sort="0" autoFilter="0" pivotTables="0"/>
  <mergeCells count="19">
    <mergeCell ref="C174:D174"/>
    <mergeCell ref="C170:D170"/>
    <mergeCell ref="A169:D169"/>
    <mergeCell ref="C165:D165"/>
    <mergeCell ref="C166:D166"/>
    <mergeCell ref="C175:D175"/>
    <mergeCell ref="C168:D168"/>
    <mergeCell ref="C171:D171"/>
    <mergeCell ref="C172:D172"/>
    <mergeCell ref="C173:D173"/>
    <mergeCell ref="A167:D167"/>
    <mergeCell ref="B1:D1"/>
    <mergeCell ref="B2:D2"/>
    <mergeCell ref="B4:D4"/>
    <mergeCell ref="B5:D5"/>
    <mergeCell ref="B6:D6"/>
    <mergeCell ref="A163:D163"/>
    <mergeCell ref="A10:D10"/>
    <mergeCell ref="C164:D164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A M</cp:lastModifiedBy>
  <cp:lastPrinted>2016-06-08T12:01:02Z</cp:lastPrinted>
  <dcterms:created xsi:type="dcterms:W3CDTF">2019-02-26T11:48:52Z</dcterms:created>
  <dcterms:modified xsi:type="dcterms:W3CDTF">2019-02-26T11:48:52Z</dcterms:modified>
</cp:coreProperties>
</file>