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16365" windowHeight="7770"/>
  </bookViews>
  <sheets>
    <sheet name="Отчет" sheetId="1" r:id="rId1"/>
    <sheet name="Расходы" sheetId="4" r:id="rId2"/>
    <sheet name="Chronopay" sheetId="2" r:id="rId3"/>
    <sheet name="ПСБ" sheetId="3" r:id="rId4"/>
    <sheet name="СБ" sheetId="5" r:id="rId5"/>
  </sheets>
  <calcPr calcId="171027"/>
</workbook>
</file>

<file path=xl/calcChain.xml><?xml version="1.0" encoding="utf-8"?>
<calcChain xmlns="http://schemas.openxmlformats.org/spreadsheetml/2006/main">
  <c r="C18" i="1" l="1"/>
  <c r="B36" i="4"/>
  <c r="C16" i="1"/>
  <c r="C20" i="1"/>
  <c r="C19" i="1"/>
  <c r="C17" i="1"/>
  <c r="B15" i="3"/>
  <c r="C13" i="1" s="1"/>
  <c r="B45" i="2"/>
  <c r="C12" i="1" s="1"/>
  <c r="B44" i="2"/>
  <c r="B11" i="5"/>
  <c r="C11" i="1" l="1"/>
  <c r="C22" i="1" s="1"/>
</calcChain>
</file>

<file path=xl/sharedStrings.xml><?xml version="1.0" encoding="utf-8"?>
<sst xmlns="http://schemas.openxmlformats.org/spreadsheetml/2006/main" count="117" uniqueCount="88">
  <si>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</si>
  <si>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</si>
  <si>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</si>
  <si>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</si>
  <si>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</si>
  <si>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</si>
  <si>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</si>
  <si>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</si>
  <si>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</si>
  <si>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</si>
  <si>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</si>
  <si>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</si>
  <si>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</si>
  <si>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 xml:space="preserve">Через платежную систему Chronopay на сайте www.rayfund.ru </t>
  </si>
  <si>
    <t>На расчетный счет Фонда в ПАО "Промсвязьбанк"</t>
  </si>
  <si>
    <t>Административно-хозяйственные расходы</t>
  </si>
  <si>
    <t>Дата перечисления</t>
  </si>
  <si>
    <t>и произведенных расходах</t>
  </si>
  <si>
    <t>через платёжную систему Chronopay</t>
  </si>
  <si>
    <t>в ПАО "Промсвязьбанк"</t>
  </si>
  <si>
    <t>Благотворительный фонд</t>
  </si>
  <si>
    <t>помощи бездомным животным "РЭЙ"</t>
  </si>
  <si>
    <t>Зачислено на р/сч за вычетом комиссии оператора (3%)</t>
  </si>
  <si>
    <t>за апрель 2016 года</t>
  </si>
  <si>
    <t xml:space="preserve"> за апрель 2016 года</t>
  </si>
  <si>
    <t>Остаток средств на 01.04.2016</t>
  </si>
  <si>
    <t>Общая сумма пожертвований за апрель 2016г.</t>
  </si>
  <si>
    <t>Произведенные расходы за апрель 2016г.</t>
  </si>
  <si>
    <t>Остаток средств на 30.04.2016</t>
  </si>
  <si>
    <t>в ПАО "Сбербанк"</t>
  </si>
  <si>
    <t>Сдача наличных в банк (благотворительные пожертвования, переданные в кассу Фонда)</t>
  </si>
  <si>
    <t>MADINA MUKHLAEVA</t>
  </si>
  <si>
    <t>SVITLANA ZHELTOVA</t>
  </si>
  <si>
    <t>ALEXANDRA SUMINA</t>
  </si>
  <si>
    <t>NATALYA ISAEVA</t>
  </si>
  <si>
    <t>NADEZHDA PYSHKINA</t>
  </si>
  <si>
    <t>SVETLANA FINKO</t>
  </si>
  <si>
    <t>TATIANA PETROVA</t>
  </si>
  <si>
    <t>ANNA KURGAN</t>
  </si>
  <si>
    <t>IVAN PIMINOV</t>
  </si>
  <si>
    <t>KSENIYA KUZNETSOVA</t>
  </si>
  <si>
    <t>SVETLANA KARTASHOVA</t>
  </si>
  <si>
    <t>EKATERINA ANTONYUK</t>
  </si>
  <si>
    <t>MARINA BALABANOVA</t>
  </si>
  <si>
    <t>OLGA SERGEEVA</t>
  </si>
  <si>
    <t>ZOYA KAREVA</t>
  </si>
  <si>
    <t>ALEVTINA MIKULENKOVA</t>
  </si>
  <si>
    <t>LARIONOV KONSTANTIN</t>
  </si>
  <si>
    <t>IRINA PLOKHOVA</t>
  </si>
  <si>
    <t>NATALYA NEDOSEKINA</t>
  </si>
  <si>
    <t>ELHANA RYABOVA</t>
  </si>
  <si>
    <t>NATALIA KOCHERYGINA</t>
  </si>
  <si>
    <t>ELVIRA RAGIMOVA</t>
  </si>
  <si>
    <t>NAGAITSEVA KSENIIA</t>
  </si>
  <si>
    <t>ALYONA SOLOVYOVA</t>
  </si>
  <si>
    <t>NATALIA POLYAKOVA</t>
  </si>
  <si>
    <t>FELDMAN NATALIA</t>
  </si>
  <si>
    <t>DARIA KOKORINA</t>
  </si>
  <si>
    <t>MARIYA BEVZA</t>
  </si>
  <si>
    <t>ANNA PAVLOVSKAYA</t>
  </si>
  <si>
    <t>EVGENY KOMAROV</t>
  </si>
  <si>
    <t>VLADIMIR PROSKURIN</t>
  </si>
  <si>
    <t>Сдача наличных в банк (благотворительные пожертвования, собранные на Базаре "Вокзал")</t>
  </si>
  <si>
    <t>Сдача наличных в банк (благотворительные пожертвования, собранные на Ярмарке "Синие яблоки")</t>
  </si>
  <si>
    <t>На расчетный счет Фонда в ПАО "Сбербанк"</t>
  </si>
  <si>
    <t>Благотворитель / источник</t>
  </si>
  <si>
    <t>Услуги связи за март 2016</t>
  </si>
  <si>
    <t>Оплата за корм для собаки Йоша</t>
  </si>
  <si>
    <t>Оплата за изготовление баннера с люверсами для участия Фонда в мероприятиях</t>
  </si>
  <si>
    <t>Оплата за вет. услуги (стерилизация 4-х кошек)</t>
  </si>
  <si>
    <t>Оплата за лабораторные анализы крови (кошки Динити, Тринити, Инфинити, Валента)</t>
  </si>
  <si>
    <t>Оплата за корм и вет. препараты для кошки Валента</t>
  </si>
  <si>
    <t>Оплата за изготовление листовок (формат А5, 3000 шт.) для участия Фонда в мероприятиях</t>
  </si>
  <si>
    <t>Бухгалтерское обслуживание за апрель 2016</t>
  </si>
  <si>
    <t>Оплата за лекартсвенные препараты (для приюта "Муркоша")</t>
  </si>
  <si>
    <t>Оплата за средства по уходу и за лекарственные препараты для кошки Валента</t>
  </si>
  <si>
    <t>Оплата за лекарственные препараты для кошки Валента</t>
  </si>
  <si>
    <t>Оплата за корм и средства по уходу для кошки Валента</t>
  </si>
  <si>
    <t>Оплата за вет. услуги (стерилизация 1-й кошки)</t>
  </si>
  <si>
    <t>Оплата за накопитель (корзина для сбора корма) для участия Фонда в мероприятиях</t>
  </si>
  <si>
    <t>Оплата за ветеринарные препараты (для мини-приюта в 
п. Ильинское Раменского р-на)</t>
  </si>
  <si>
    <t>Оплата за вет. услуги - лечение кошки Дольче Мира в клинике "Биоконтроль"</t>
  </si>
  <si>
    <t>Оплата за вет. услуги - лечение кота Зюма в клинике "ВетОк"</t>
  </si>
  <si>
    <t>Оплата за вет. услуги - лечение кота Персик в клинике "ВетОк"</t>
  </si>
  <si>
    <t>Оплата за вет. услуги - лечение кота Зюма в клинике "Биоконтроль"</t>
  </si>
  <si>
    <t>Оплата за вет. услуги - лечение кошки Валента в клинике "Биоконтроль"</t>
  </si>
  <si>
    <t>Комиссия банков за апрель 2016</t>
  </si>
  <si>
    <t>Бухгалтерское обслуживание за март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</si>
</sst>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#,##0.00&quot;р.&quot;"/>
  </numFmts>
  <fonts count="15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75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2" fillId="2" borderId="3" xfId="0" applyFont="1" applyFill="1" applyBorder="1" applyAlignment="1" applyProtection="1">
      <alignment vertical="center"/>
    </xf>
    <xf numFmtId="0" fontId="0" fillId="0" borderId="1" xfId="0" applyFill="1" applyBorder="1" applyProtection="1"/>
    <xf numFmtId="0" fontId="1" fillId="0" borderId="1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3" borderId="3" xfId="0" applyFont="1" applyFill="1" applyBorder="1" applyAlignment="1" applyProtection="1">
      <alignment horizontal="center" vertical="center"/>
    </xf>
    <xf numFmtId="4" fontId="2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3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wrapText="1"/>
    </xf>
    <xf numFmtId="0" fontId="2" fillId="3" borderId="4" xfId="0" applyFont="1" applyFill="1" applyBorder="1" applyProtection="1"/>
    <xf numFmtId="0" fontId="5" fillId="3" borderId="3" xfId="0" applyFont="1" applyFill="1" applyBorder="1" applyAlignment="1" applyProtection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2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2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0" fontId="2" fillId="2" borderId="3" xfId="0" applyFont="1" applyFill="1" applyBorder="1" applyAlignment="1" applyProtection="1">
      <alignment horizontal="left" vertical="center"/>
    </xf>
    <xf numFmtId="4" fontId="0" fillId="2" borderId="2" xfId="0" applyNumberFormat="1" applyFill="1" applyBorder="1" applyAlignment="1" applyProtection="1">
      <alignment horizontal="center" vertical="center"/>
    </xf>
    <xf numFmtId="173" fontId="2" fillId="2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2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2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wrapText="1"/>
    </xf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4" fontId="0" fillId="0" borderId="5" xfId="0" applyNumberForma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4" fontId="0" fillId="0" borderId="5" xfId="0" applyNumberForma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wrapText="1"/>
    </xf>
    <xf numFmtId="0" fontId="12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4" fontId="11" fillId="0" borderId="0" xfId="0" applyNumberFormat="1" applyFont="1" applyFill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9525</xdr:rowOff>
    </xdr:to>
    <xdr:pic>
      <xdr:nvPicPr>
        <xdr:cNvPr id="1104" name="Рисунок 2">
          <a:extLst>
            <a:ext uri="{FF2B5EF4-FFF2-40B4-BE49-F238E27FC236}">
              <a16:creationId xmlns:a16="http://schemas.microsoft.com/office/drawing/2014/main" id="{8553FE7E-5552-42B2-A427-023409C37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6</xdr:row>
      <xdr:rowOff>47625</xdr:rowOff>
    </xdr:to>
    <xdr:pic>
      <xdr:nvPicPr>
        <xdr:cNvPr id="4170" name="Рисунок 2">
          <a:extLst>
            <a:ext uri="{FF2B5EF4-FFF2-40B4-BE49-F238E27FC236}">
              <a16:creationId xmlns:a16="http://schemas.microsoft.com/office/drawing/2014/main" id="{117D6F12-EC64-4017-B717-67C8AF8B8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19050</xdr:rowOff>
    </xdr:to>
    <xdr:pic>
      <xdr:nvPicPr>
        <xdr:cNvPr id="2126" name="Рисунок 2">
          <a:extLst>
            <a:ext uri="{FF2B5EF4-FFF2-40B4-BE49-F238E27FC236}">
              <a16:creationId xmlns:a16="http://schemas.microsoft.com/office/drawing/2014/main" id="{B2B583C4-DD20-418C-B3F3-748F1F997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6</xdr:row>
      <xdr:rowOff>76200</xdr:rowOff>
    </xdr:to>
    <xdr:pic>
      <xdr:nvPicPr>
        <xdr:cNvPr id="3192" name="Рисунок 2">
          <a:extLst>
            <a:ext uri="{FF2B5EF4-FFF2-40B4-BE49-F238E27FC236}">
              <a16:creationId xmlns:a16="http://schemas.microsoft.com/office/drawing/2014/main" id="{1166A7D5-EDF3-4A1A-ACDA-93492E45A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19050</xdr:rowOff>
    </xdr:to>
    <xdr:pic>
      <xdr:nvPicPr>
        <xdr:cNvPr id="3193" name="Рисунок 2">
          <a:extLst>
            <a:ext uri="{FF2B5EF4-FFF2-40B4-BE49-F238E27FC236}">
              <a16:creationId xmlns:a16="http://schemas.microsoft.com/office/drawing/2014/main" id="{07B5D3CD-621A-40B6-AEEA-48F238CF8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19050</xdr:rowOff>
    </xdr:to>
    <xdr:pic>
      <xdr:nvPicPr>
        <xdr:cNvPr id="5163" name="Рисунок 2">
          <a:extLst>
            <a:ext uri="{FF2B5EF4-FFF2-40B4-BE49-F238E27FC236}">
              <a16:creationId xmlns:a16="http://schemas.microsoft.com/office/drawing/2014/main" id="{EA607E84-5D4C-444D-B955-CCD77379A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22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24.140625" style="1" customWidth="1"/>
    <col min="2" max="2" width="44.42578125" style="2" customWidth="1"/>
    <col min="3" max="3" width="19.42578125" style="15" customWidth="1"/>
  </cols>
  <sheetData>
    <row r="1" spans="1:3" ht="18.75" x14ac:dyDescent="0.3">
      <c r="B1" s="63" t="s">
        <v>20</v>
      </c>
      <c r="C1" s="63"/>
    </row>
    <row r="2" spans="1:3" ht="18.75" x14ac:dyDescent="0.3">
      <c r="B2" s="63" t="s">
        <v>21</v>
      </c>
      <c r="C2" s="63"/>
    </row>
    <row r="3" spans="1:3" ht="18.75" x14ac:dyDescent="0.3">
      <c r="B3" s="49"/>
      <c r="C3" s="49"/>
    </row>
    <row r="4" spans="1:3" ht="18.75" x14ac:dyDescent="0.3">
      <c r="B4" s="62" t="s">
        <v>3</v>
      </c>
      <c r="C4" s="62"/>
    </row>
    <row r="5" spans="1:3" ht="18.75" x14ac:dyDescent="0.3">
      <c r="B5" s="62" t="s">
        <v>17</v>
      </c>
      <c r="C5" s="62"/>
    </row>
    <row r="6" spans="1:3" ht="18.75" x14ac:dyDescent="0.25">
      <c r="B6" s="68" t="s">
        <v>23</v>
      </c>
      <c r="C6" s="68"/>
    </row>
    <row r="7" spans="1:3" ht="15" customHeight="1" x14ac:dyDescent="0.25">
      <c r="B7" s="50"/>
      <c r="C7" s="50"/>
    </row>
    <row r="9" spans="1:3" x14ac:dyDescent="0.25">
      <c r="A9" s="39" t="s">
        <v>25</v>
      </c>
      <c r="B9" s="40"/>
      <c r="C9" s="41">
        <v>35401.440000000002</v>
      </c>
    </row>
    <row r="10" spans="1:3" x14ac:dyDescent="0.25">
      <c r="C10" s="42"/>
    </row>
    <row r="11" spans="1:3" x14ac:dyDescent="0.25">
      <c r="A11" s="11" t="s">
        <v>26</v>
      </c>
      <c r="B11" s="5"/>
      <c r="C11" s="43">
        <f>Chronopay!B45+ПСБ!B15+СБ!B11</f>
        <v>105148.4</v>
      </c>
    </row>
    <row r="12" spans="1:3" x14ac:dyDescent="0.25">
      <c r="A12" s="66" t="s">
        <v>13</v>
      </c>
      <c r="B12" s="67"/>
      <c r="C12" s="44">
        <f>Chronopay!B45</f>
        <v>58054.5</v>
      </c>
    </row>
    <row r="13" spans="1:3" x14ac:dyDescent="0.25">
      <c r="A13" s="25" t="s">
        <v>14</v>
      </c>
      <c r="B13" s="25"/>
      <c r="C13" s="44">
        <f>ПСБ!B15</f>
        <v>47093.9</v>
      </c>
    </row>
    <row r="14" spans="1:3" x14ac:dyDescent="0.25">
      <c r="A14" s="25" t="s">
        <v>64</v>
      </c>
      <c r="B14" s="25"/>
      <c r="C14" s="44">
        <v>0</v>
      </c>
    </row>
    <row r="15" spans="1:3" x14ac:dyDescent="0.25">
      <c r="A15" s="29"/>
      <c r="B15" s="29"/>
      <c r="C15" s="45"/>
    </row>
    <row r="16" spans="1:3" x14ac:dyDescent="0.25">
      <c r="A16" s="64" t="s">
        <v>27</v>
      </c>
      <c r="B16" s="65"/>
      <c r="C16" s="46">
        <f>Расходы!B36</f>
        <v>84760.08</v>
      </c>
    </row>
    <row r="17" spans="1:3" x14ac:dyDescent="0.25">
      <c r="A17" s="26" t="s">
        <v>4</v>
      </c>
      <c r="B17" s="27"/>
      <c r="C17" s="47">
        <f>SUM(Расходы!B11:B12)</f>
        <v>7993.58</v>
      </c>
    </row>
    <row r="18" spans="1:3" x14ac:dyDescent="0.25">
      <c r="A18" s="25" t="s">
        <v>8</v>
      </c>
      <c r="B18" s="28"/>
      <c r="C18" s="48">
        <f>SUM(Расходы!B14:B24)</f>
        <v>37567.5</v>
      </c>
    </row>
    <row r="19" spans="1:3" x14ac:dyDescent="0.25">
      <c r="A19" s="25" t="s">
        <v>9</v>
      </c>
      <c r="B19" s="28"/>
      <c r="C19" s="48">
        <f>SUM(Расходы!B26:B27)</f>
        <v>13000</v>
      </c>
    </row>
    <row r="20" spans="1:3" x14ac:dyDescent="0.25">
      <c r="A20" s="25" t="s">
        <v>15</v>
      </c>
      <c r="B20" s="28"/>
      <c r="C20" s="48">
        <f>SUM(Расходы!B29:B35)</f>
        <v>26199</v>
      </c>
    </row>
    <row r="21" spans="1:3" x14ac:dyDescent="0.25">
      <c r="C21" s="42"/>
    </row>
    <row r="22" spans="1:3" ht="15" customHeight="1" x14ac:dyDescent="0.25">
      <c r="A22" s="39" t="s">
        <v>28</v>
      </c>
      <c r="B22" s="40"/>
      <c r="C22" s="41">
        <f>C9+C11-C16</f>
        <v>55789.759999999995</v>
      </c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B5:C5"/>
    <mergeCell ref="B1:C1"/>
    <mergeCell ref="A16:B16"/>
    <mergeCell ref="B4:C4"/>
    <mergeCell ref="B2:C2"/>
    <mergeCell ref="A12:B12"/>
    <mergeCell ref="B6:C6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36"/>
  <sheetViews>
    <sheetView showGridLines="0" zoomScaleNormal="100" workbookViewId="0">
      <selection activeCell="F7" sqref="F7"/>
    </sheetView>
  </sheetViews>
  <sheetFormatPr defaultRowHeight="15" x14ac:dyDescent="0.25"/>
  <cols>
    <col min="1" max="1" width="18.85546875" style="1" customWidth="1"/>
    <col min="2" max="2" width="21.5703125" style="2" customWidth="1"/>
    <col min="3" max="3" width="54.7109375" customWidth="1"/>
  </cols>
  <sheetData>
    <row r="1" spans="1:3" ht="18.75" x14ac:dyDescent="0.3">
      <c r="B1" s="63" t="s">
        <v>20</v>
      </c>
      <c r="C1" s="63"/>
    </row>
    <row r="2" spans="1:3" ht="18.75" x14ac:dyDescent="0.3">
      <c r="B2" s="63" t="s">
        <v>21</v>
      </c>
      <c r="C2" s="63"/>
    </row>
    <row r="3" spans="1:3" ht="18.75" x14ac:dyDescent="0.3">
      <c r="B3" s="62"/>
      <c r="C3" s="62"/>
    </row>
    <row r="4" spans="1:3" ht="18.75" x14ac:dyDescent="0.3">
      <c r="B4" s="62" t="s">
        <v>12</v>
      </c>
      <c r="C4" s="62"/>
    </row>
    <row r="5" spans="1:3" ht="18.75" x14ac:dyDescent="0.3">
      <c r="B5" s="62" t="s">
        <v>23</v>
      </c>
      <c r="C5" s="62"/>
    </row>
    <row r="6" spans="1:3" ht="15.75" x14ac:dyDescent="0.25">
      <c r="B6" s="6"/>
      <c r="C6" s="7"/>
    </row>
    <row r="8" spans="1:3" x14ac:dyDescent="0.25">
      <c r="A8" s="32" t="s">
        <v>5</v>
      </c>
      <c r="B8" s="33" t="s">
        <v>7</v>
      </c>
      <c r="C8" s="34" t="s">
        <v>6</v>
      </c>
    </row>
    <row r="9" spans="1:3" ht="8.25" customHeight="1" x14ac:dyDescent="0.25">
      <c r="A9" s="69"/>
      <c r="B9" s="70"/>
      <c r="C9" s="71"/>
    </row>
    <row r="10" spans="1:3" x14ac:dyDescent="0.25">
      <c r="A10" s="19" t="s">
        <v>4</v>
      </c>
      <c r="B10" s="20"/>
      <c r="C10" s="21"/>
    </row>
    <row r="11" spans="1:3" ht="30" x14ac:dyDescent="0.25">
      <c r="A11" s="8">
        <v>42465</v>
      </c>
      <c r="B11" s="9">
        <v>3790.58</v>
      </c>
      <c r="C11" s="55" t="s">
        <v>80</v>
      </c>
    </row>
    <row r="12" spans="1:3" ht="30" x14ac:dyDescent="0.25">
      <c r="A12" s="8">
        <v>42475</v>
      </c>
      <c r="B12" s="9">
        <v>4203</v>
      </c>
      <c r="C12" s="55" t="s">
        <v>74</v>
      </c>
    </row>
    <row r="13" spans="1:3" x14ac:dyDescent="0.25">
      <c r="A13" s="22" t="s">
        <v>8</v>
      </c>
      <c r="B13" s="23"/>
      <c r="C13" s="24"/>
    </row>
    <row r="14" spans="1:3" x14ac:dyDescent="0.25">
      <c r="A14" s="8">
        <v>42465</v>
      </c>
      <c r="B14" s="9">
        <v>3061.8</v>
      </c>
      <c r="C14" s="51" t="s">
        <v>67</v>
      </c>
    </row>
    <row r="15" spans="1:3" ht="30" x14ac:dyDescent="0.25">
      <c r="A15" s="8">
        <v>42473</v>
      </c>
      <c r="B15" s="9">
        <v>5878.5</v>
      </c>
      <c r="C15" s="55" t="s">
        <v>81</v>
      </c>
    </row>
    <row r="16" spans="1:3" ht="30" x14ac:dyDescent="0.25">
      <c r="A16" s="8">
        <v>42473</v>
      </c>
      <c r="B16" s="9">
        <v>847</v>
      </c>
      <c r="C16" s="55" t="s">
        <v>75</v>
      </c>
    </row>
    <row r="17" spans="1:3" x14ac:dyDescent="0.25">
      <c r="A17" s="8">
        <v>42479</v>
      </c>
      <c r="B17" s="9">
        <v>331.3</v>
      </c>
      <c r="C17" s="55" t="s">
        <v>76</v>
      </c>
    </row>
    <row r="18" spans="1:3" ht="30" x14ac:dyDescent="0.25">
      <c r="A18" s="8">
        <v>42480</v>
      </c>
      <c r="B18" s="9">
        <v>5540</v>
      </c>
      <c r="C18" s="55" t="s">
        <v>70</v>
      </c>
    </row>
    <row r="19" spans="1:3" x14ac:dyDescent="0.25">
      <c r="A19" s="8">
        <v>42481</v>
      </c>
      <c r="B19" s="9">
        <v>4378.5</v>
      </c>
      <c r="C19" s="55" t="s">
        <v>71</v>
      </c>
    </row>
    <row r="20" spans="1:3" x14ac:dyDescent="0.25">
      <c r="A20" s="8">
        <v>42486</v>
      </c>
      <c r="B20" s="9">
        <v>515.9</v>
      </c>
      <c r="C20" s="55" t="s">
        <v>77</v>
      </c>
    </row>
    <row r="21" spans="1:3" ht="30" x14ac:dyDescent="0.25">
      <c r="A21" s="8">
        <v>42489</v>
      </c>
      <c r="B21" s="9">
        <v>2700</v>
      </c>
      <c r="C21" s="55" t="s">
        <v>82</v>
      </c>
    </row>
    <row r="22" spans="1:3" ht="30" x14ac:dyDescent="0.25">
      <c r="A22" s="8">
        <v>42489</v>
      </c>
      <c r="B22" s="9">
        <v>8055</v>
      </c>
      <c r="C22" s="55" t="s">
        <v>83</v>
      </c>
    </row>
    <row r="23" spans="1:3" ht="30" x14ac:dyDescent="0.25">
      <c r="A23" s="8">
        <v>42489</v>
      </c>
      <c r="B23" s="9">
        <v>3736.5</v>
      </c>
      <c r="C23" s="55" t="s">
        <v>84</v>
      </c>
    </row>
    <row r="24" spans="1:3" ht="30" x14ac:dyDescent="0.25">
      <c r="A24" s="8">
        <v>42489</v>
      </c>
      <c r="B24" s="9">
        <v>2523</v>
      </c>
      <c r="C24" s="55" t="s">
        <v>85</v>
      </c>
    </row>
    <row r="25" spans="1:3" x14ac:dyDescent="0.25">
      <c r="A25" s="22" t="s">
        <v>9</v>
      </c>
      <c r="B25" s="23"/>
      <c r="C25" s="24"/>
    </row>
    <row r="26" spans="1:3" x14ac:dyDescent="0.25">
      <c r="A26" s="56">
        <v>42473</v>
      </c>
      <c r="B26" s="9">
        <v>10000</v>
      </c>
      <c r="C26" s="51" t="s">
        <v>69</v>
      </c>
    </row>
    <row r="27" spans="1:3" x14ac:dyDescent="0.25">
      <c r="A27" s="56">
        <v>42479</v>
      </c>
      <c r="B27" s="9">
        <v>3000</v>
      </c>
      <c r="C27" s="51" t="s">
        <v>78</v>
      </c>
    </row>
    <row r="28" spans="1:3" x14ac:dyDescent="0.25">
      <c r="A28" s="22" t="s">
        <v>15</v>
      </c>
      <c r="B28" s="23"/>
      <c r="C28" s="24"/>
    </row>
    <row r="29" spans="1:3" x14ac:dyDescent="0.25">
      <c r="A29" s="8">
        <v>42461</v>
      </c>
      <c r="B29" s="9">
        <v>4000</v>
      </c>
      <c r="C29" s="51" t="s">
        <v>87</v>
      </c>
    </row>
    <row r="30" spans="1:3" x14ac:dyDescent="0.25">
      <c r="A30" s="8">
        <v>42464</v>
      </c>
      <c r="B30" s="9">
        <v>305</v>
      </c>
      <c r="C30" s="55" t="s">
        <v>66</v>
      </c>
    </row>
    <row r="31" spans="1:3" ht="30" x14ac:dyDescent="0.25">
      <c r="A31" s="8">
        <v>42467</v>
      </c>
      <c r="B31" s="9">
        <v>1930</v>
      </c>
      <c r="C31" s="55" t="s">
        <v>68</v>
      </c>
    </row>
    <row r="32" spans="1:3" ht="30" x14ac:dyDescent="0.25">
      <c r="A32" s="8">
        <v>42485</v>
      </c>
      <c r="B32" s="9">
        <v>2350</v>
      </c>
      <c r="C32" s="55" t="s">
        <v>79</v>
      </c>
    </row>
    <row r="33" spans="1:3" ht="30" x14ac:dyDescent="0.25">
      <c r="A33" s="8">
        <v>42485</v>
      </c>
      <c r="B33" s="9">
        <v>4000</v>
      </c>
      <c r="C33" s="55" t="s">
        <v>72</v>
      </c>
    </row>
    <row r="34" spans="1:3" x14ac:dyDescent="0.25">
      <c r="A34" s="8">
        <v>42489</v>
      </c>
      <c r="B34" s="9">
        <v>6000</v>
      </c>
      <c r="C34" s="51" t="s">
        <v>73</v>
      </c>
    </row>
    <row r="35" spans="1:3" x14ac:dyDescent="0.25">
      <c r="A35" s="8"/>
      <c r="B35" s="57">
        <v>7614</v>
      </c>
      <c r="C35" s="51" t="s">
        <v>86</v>
      </c>
    </row>
    <row r="36" spans="1:3" x14ac:dyDescent="0.25">
      <c r="A36" s="16" t="s">
        <v>2</v>
      </c>
      <c r="B36" s="17">
        <f>SUM(B11:B35)</f>
        <v>84760.08</v>
      </c>
      <c r="C36" s="18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A9:C9"/>
    <mergeCell ref="B2:C2"/>
    <mergeCell ref="B3:C3"/>
    <mergeCell ref="B4:C4"/>
    <mergeCell ref="B5:C5"/>
    <mergeCell ref="B1:C1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45"/>
  <sheetViews>
    <sheetView showGridLines="0" zoomScaleNormal="100" workbookViewId="0">
      <selection activeCell="C19" sqref="C19"/>
    </sheetView>
  </sheetViews>
  <sheetFormatPr defaultRowHeight="15" x14ac:dyDescent="0.25"/>
  <cols>
    <col min="1" max="1" width="25.5703125" customWidth="1"/>
    <col min="2" max="2" width="27" customWidth="1"/>
    <col min="3" max="3" width="40.85546875" customWidth="1"/>
  </cols>
  <sheetData>
    <row r="1" spans="1:3" ht="18.75" x14ac:dyDescent="0.3">
      <c r="B1" s="73" t="s">
        <v>20</v>
      </c>
      <c r="C1" s="73"/>
    </row>
    <row r="2" spans="1:3" ht="18.75" x14ac:dyDescent="0.3">
      <c r="B2" s="73" t="s">
        <v>21</v>
      </c>
      <c r="C2" s="73"/>
    </row>
    <row r="3" spans="1:3" ht="18" customHeight="1" x14ac:dyDescent="0.3">
      <c r="B3" s="10"/>
      <c r="C3" s="10"/>
    </row>
    <row r="4" spans="1:3" ht="18.75" x14ac:dyDescent="0.25">
      <c r="B4" s="72" t="s">
        <v>10</v>
      </c>
      <c r="C4" s="72"/>
    </row>
    <row r="5" spans="1:3" ht="18.75" x14ac:dyDescent="0.25">
      <c r="B5" s="72" t="s">
        <v>18</v>
      </c>
      <c r="C5" s="72"/>
    </row>
    <row r="6" spans="1:3" ht="18.75" x14ac:dyDescent="0.3">
      <c r="B6" s="74" t="s">
        <v>23</v>
      </c>
      <c r="C6" s="74"/>
    </row>
    <row r="9" spans="1:3" x14ac:dyDescent="0.25">
      <c r="A9" s="16" t="s">
        <v>16</v>
      </c>
      <c r="B9" s="35" t="s">
        <v>7</v>
      </c>
      <c r="C9" s="36" t="s">
        <v>1</v>
      </c>
    </row>
    <row r="10" spans="1:3" x14ac:dyDescent="0.25">
      <c r="A10" s="58">
        <v>42460</v>
      </c>
      <c r="B10" s="60">
        <v>300</v>
      </c>
      <c r="C10" s="59" t="s">
        <v>31</v>
      </c>
    </row>
    <row r="11" spans="1:3" x14ac:dyDescent="0.25">
      <c r="A11" s="58">
        <v>42461</v>
      </c>
      <c r="B11" s="60">
        <v>100</v>
      </c>
      <c r="C11" s="59" t="s">
        <v>32</v>
      </c>
    </row>
    <row r="12" spans="1:3" x14ac:dyDescent="0.25">
      <c r="A12" s="58">
        <v>42461</v>
      </c>
      <c r="B12" s="60">
        <v>700</v>
      </c>
      <c r="C12" s="59" t="s">
        <v>33</v>
      </c>
    </row>
    <row r="13" spans="1:3" x14ac:dyDescent="0.25">
      <c r="A13" s="58">
        <v>42467</v>
      </c>
      <c r="B13" s="60">
        <v>500</v>
      </c>
      <c r="C13" s="59" t="s">
        <v>34</v>
      </c>
    </row>
    <row r="14" spans="1:3" x14ac:dyDescent="0.25">
      <c r="A14" s="58">
        <v>42467</v>
      </c>
      <c r="B14" s="60">
        <v>500</v>
      </c>
      <c r="C14" s="59" t="s">
        <v>35</v>
      </c>
    </row>
    <row r="15" spans="1:3" x14ac:dyDescent="0.25">
      <c r="A15" s="58">
        <v>42467</v>
      </c>
      <c r="B15" s="60">
        <v>500</v>
      </c>
      <c r="C15" s="59" t="s">
        <v>36</v>
      </c>
    </row>
    <row r="16" spans="1:3" x14ac:dyDescent="0.25">
      <c r="A16" s="58">
        <v>42467</v>
      </c>
      <c r="B16" s="60">
        <v>1000</v>
      </c>
      <c r="C16" s="59" t="s">
        <v>37</v>
      </c>
    </row>
    <row r="17" spans="1:3" x14ac:dyDescent="0.25">
      <c r="A17" s="58">
        <v>42467</v>
      </c>
      <c r="B17" s="60">
        <v>1000</v>
      </c>
      <c r="C17" s="59" t="s">
        <v>38</v>
      </c>
    </row>
    <row r="18" spans="1:3" x14ac:dyDescent="0.25">
      <c r="A18" s="58">
        <v>42468</v>
      </c>
      <c r="B18" s="60">
        <v>300</v>
      </c>
      <c r="C18" s="59" t="s">
        <v>39</v>
      </c>
    </row>
    <row r="19" spans="1:3" x14ac:dyDescent="0.25">
      <c r="A19" s="58">
        <v>42470</v>
      </c>
      <c r="B19" s="60">
        <v>500</v>
      </c>
      <c r="C19" s="59" t="s">
        <v>40</v>
      </c>
    </row>
    <row r="20" spans="1:3" x14ac:dyDescent="0.25">
      <c r="A20" s="58">
        <v>42475</v>
      </c>
      <c r="B20" s="60">
        <v>1000</v>
      </c>
      <c r="C20" s="59" t="s">
        <v>41</v>
      </c>
    </row>
    <row r="21" spans="1:3" x14ac:dyDescent="0.25">
      <c r="A21" s="58">
        <v>42475</v>
      </c>
      <c r="B21" s="60">
        <v>100</v>
      </c>
      <c r="C21" s="59" t="s">
        <v>42</v>
      </c>
    </row>
    <row r="22" spans="1:3" x14ac:dyDescent="0.25">
      <c r="A22" s="58">
        <v>42475</v>
      </c>
      <c r="B22" s="60">
        <v>5000</v>
      </c>
      <c r="C22" s="59" t="s">
        <v>43</v>
      </c>
    </row>
    <row r="23" spans="1:3" x14ac:dyDescent="0.25">
      <c r="A23" s="58">
        <v>42476</v>
      </c>
      <c r="B23" s="60">
        <v>1000</v>
      </c>
      <c r="C23" s="59" t="s">
        <v>44</v>
      </c>
    </row>
    <row r="24" spans="1:3" x14ac:dyDescent="0.25">
      <c r="A24" s="58">
        <v>42478</v>
      </c>
      <c r="B24" s="60">
        <v>350</v>
      </c>
      <c r="C24" s="59" t="s">
        <v>45</v>
      </c>
    </row>
    <row r="25" spans="1:3" x14ac:dyDescent="0.25">
      <c r="A25" s="58">
        <v>42478</v>
      </c>
      <c r="B25" s="60">
        <v>500</v>
      </c>
      <c r="C25" s="59" t="s">
        <v>46</v>
      </c>
    </row>
    <row r="26" spans="1:3" x14ac:dyDescent="0.25">
      <c r="A26" s="58">
        <v>42478</v>
      </c>
      <c r="B26" s="60">
        <v>500</v>
      </c>
      <c r="C26" s="59" t="s">
        <v>47</v>
      </c>
    </row>
    <row r="27" spans="1:3" x14ac:dyDescent="0.25">
      <c r="A27" s="58">
        <v>42478</v>
      </c>
      <c r="B27" s="60">
        <v>1000</v>
      </c>
      <c r="C27" s="59" t="s">
        <v>48</v>
      </c>
    </row>
    <row r="28" spans="1:3" x14ac:dyDescent="0.25">
      <c r="A28" s="58">
        <v>42479</v>
      </c>
      <c r="B28" s="60">
        <v>500</v>
      </c>
      <c r="C28" s="59" t="s">
        <v>49</v>
      </c>
    </row>
    <row r="29" spans="1:3" x14ac:dyDescent="0.25">
      <c r="A29" s="58">
        <v>42479</v>
      </c>
      <c r="B29" s="60">
        <v>500</v>
      </c>
      <c r="C29" s="59" t="s">
        <v>50</v>
      </c>
    </row>
    <row r="30" spans="1:3" x14ac:dyDescent="0.25">
      <c r="A30" s="58">
        <v>42479</v>
      </c>
      <c r="B30" s="60">
        <v>3000</v>
      </c>
      <c r="C30" s="59" t="s">
        <v>37</v>
      </c>
    </row>
    <row r="31" spans="1:3" x14ac:dyDescent="0.25">
      <c r="A31" s="58">
        <v>42479</v>
      </c>
      <c r="B31" s="60">
        <v>1000</v>
      </c>
      <c r="C31" s="59" t="s">
        <v>51</v>
      </c>
    </row>
    <row r="32" spans="1:3" x14ac:dyDescent="0.25">
      <c r="A32" s="58">
        <v>42480</v>
      </c>
      <c r="B32" s="60">
        <v>500</v>
      </c>
      <c r="C32" s="59" t="s">
        <v>52</v>
      </c>
    </row>
    <row r="33" spans="1:3" x14ac:dyDescent="0.25">
      <c r="A33" s="58">
        <v>42483</v>
      </c>
      <c r="B33" s="60">
        <v>500</v>
      </c>
      <c r="C33" s="59" t="s">
        <v>53</v>
      </c>
    </row>
    <row r="34" spans="1:3" x14ac:dyDescent="0.25">
      <c r="A34" s="58">
        <v>42483</v>
      </c>
      <c r="B34" s="60">
        <v>500</v>
      </c>
      <c r="C34" s="59" t="s">
        <v>34</v>
      </c>
    </row>
    <row r="35" spans="1:3" x14ac:dyDescent="0.25">
      <c r="A35" s="58">
        <v>42483</v>
      </c>
      <c r="B35" s="60">
        <v>500</v>
      </c>
      <c r="C35" s="59" t="s">
        <v>54</v>
      </c>
    </row>
    <row r="36" spans="1:3" x14ac:dyDescent="0.25">
      <c r="A36" s="58">
        <v>42483</v>
      </c>
      <c r="B36" s="60">
        <v>1000</v>
      </c>
      <c r="C36" s="59" t="s">
        <v>55</v>
      </c>
    </row>
    <row r="37" spans="1:3" x14ac:dyDescent="0.25">
      <c r="A37" s="58">
        <v>42484</v>
      </c>
      <c r="B37" s="60">
        <v>500</v>
      </c>
      <c r="C37" s="59" t="s">
        <v>56</v>
      </c>
    </row>
    <row r="38" spans="1:3" x14ac:dyDescent="0.25">
      <c r="A38" s="58">
        <v>42485</v>
      </c>
      <c r="B38" s="60">
        <v>500</v>
      </c>
      <c r="C38" s="59" t="s">
        <v>57</v>
      </c>
    </row>
    <row r="39" spans="1:3" x14ac:dyDescent="0.25">
      <c r="A39" s="58">
        <v>42485</v>
      </c>
      <c r="B39" s="60">
        <v>500</v>
      </c>
      <c r="C39" s="59" t="s">
        <v>51</v>
      </c>
    </row>
    <row r="40" spans="1:3" x14ac:dyDescent="0.25">
      <c r="A40" s="58">
        <v>42485</v>
      </c>
      <c r="B40" s="60">
        <v>500</v>
      </c>
      <c r="C40" s="59" t="s">
        <v>58</v>
      </c>
    </row>
    <row r="41" spans="1:3" x14ac:dyDescent="0.25">
      <c r="A41" s="58">
        <v>42486</v>
      </c>
      <c r="B41" s="60">
        <v>5000</v>
      </c>
      <c r="C41" s="59" t="s">
        <v>59</v>
      </c>
    </row>
    <row r="42" spans="1:3" x14ac:dyDescent="0.25">
      <c r="A42" s="58">
        <v>42487</v>
      </c>
      <c r="B42" s="60">
        <v>20000</v>
      </c>
      <c r="C42" s="59" t="s">
        <v>60</v>
      </c>
    </row>
    <row r="43" spans="1:3" x14ac:dyDescent="0.25">
      <c r="A43" s="58">
        <v>42488</v>
      </c>
      <c r="B43" s="60">
        <v>10000</v>
      </c>
      <c r="C43" s="59" t="s">
        <v>61</v>
      </c>
    </row>
    <row r="44" spans="1:3" x14ac:dyDescent="0.25">
      <c r="A44" s="13" t="s">
        <v>2</v>
      </c>
      <c r="B44" s="14">
        <f>SUM(B10:B43)</f>
        <v>59850</v>
      </c>
      <c r="C44" s="12"/>
    </row>
    <row r="45" spans="1:3" ht="45" x14ac:dyDescent="0.25">
      <c r="A45" s="30" t="s">
        <v>22</v>
      </c>
      <c r="B45" s="17">
        <f>B44-B44*3%</f>
        <v>58054.5</v>
      </c>
      <c r="C45" s="31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4:C4"/>
    <mergeCell ref="B5:C5"/>
    <mergeCell ref="B2:C2"/>
    <mergeCell ref="B6:C6"/>
    <mergeCell ref="B1:C1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5"/>
  <sheetViews>
    <sheetView showGridLines="0" zoomScaleNormal="100" workbookViewId="0">
      <selection activeCell="B5" sqref="B5:C5"/>
    </sheetView>
  </sheetViews>
  <sheetFormatPr defaultRowHeight="15" x14ac:dyDescent="0.25"/>
  <cols>
    <col min="1" max="1" width="22.5703125" customWidth="1"/>
    <col min="2" max="2" width="27" customWidth="1"/>
    <col min="3" max="3" width="54" customWidth="1"/>
  </cols>
  <sheetData>
    <row r="1" spans="1:3" ht="18.75" x14ac:dyDescent="0.3">
      <c r="B1" s="73" t="s">
        <v>20</v>
      </c>
      <c r="C1" s="73"/>
    </row>
    <row r="2" spans="1:3" ht="18.75" x14ac:dyDescent="0.3">
      <c r="B2" s="73" t="s">
        <v>21</v>
      </c>
      <c r="C2" s="73"/>
    </row>
    <row r="3" spans="1:3" ht="18" customHeight="1" x14ac:dyDescent="0.3">
      <c r="B3" s="10"/>
      <c r="C3" s="10"/>
    </row>
    <row r="4" spans="1:3" ht="18.75" x14ac:dyDescent="0.25">
      <c r="B4" s="72" t="s">
        <v>11</v>
      </c>
      <c r="C4" s="72"/>
    </row>
    <row r="5" spans="1:3" ht="18.75" x14ac:dyDescent="0.25">
      <c r="B5" s="72" t="s">
        <v>19</v>
      </c>
      <c r="C5" s="72"/>
    </row>
    <row r="6" spans="1:3" ht="18.75" x14ac:dyDescent="0.3">
      <c r="B6" s="74" t="s">
        <v>24</v>
      </c>
      <c r="C6" s="74"/>
    </row>
    <row r="9" spans="1:3" x14ac:dyDescent="0.25">
      <c r="A9" s="16" t="s">
        <v>0</v>
      </c>
      <c r="B9" s="35" t="s">
        <v>7</v>
      </c>
      <c r="C9" s="36" t="s">
        <v>65</v>
      </c>
    </row>
    <row r="10" spans="1:3" ht="30" x14ac:dyDescent="0.25">
      <c r="A10" s="3">
        <v>42461</v>
      </c>
      <c r="B10" s="4">
        <v>9095.9</v>
      </c>
      <c r="C10" s="61" t="s">
        <v>30</v>
      </c>
    </row>
    <row r="11" spans="1:3" ht="30" x14ac:dyDescent="0.25">
      <c r="A11" s="3">
        <v>42478</v>
      </c>
      <c r="B11" s="4">
        <v>10000</v>
      </c>
      <c r="C11" s="61" t="s">
        <v>30</v>
      </c>
    </row>
    <row r="12" spans="1:3" ht="30" x14ac:dyDescent="0.25">
      <c r="A12" s="3">
        <v>42478</v>
      </c>
      <c r="B12" s="4">
        <v>3160</v>
      </c>
      <c r="C12" s="61" t="s">
        <v>62</v>
      </c>
    </row>
    <row r="13" spans="1:3" ht="30" x14ac:dyDescent="0.25">
      <c r="A13" s="3">
        <v>38832</v>
      </c>
      <c r="B13" s="4">
        <v>20988</v>
      </c>
      <c r="C13" s="61" t="s">
        <v>30</v>
      </c>
    </row>
    <row r="14" spans="1:3" ht="30" customHeight="1" x14ac:dyDescent="0.25">
      <c r="A14" s="3">
        <v>42485</v>
      </c>
      <c r="B14" s="4">
        <v>3850</v>
      </c>
      <c r="C14" s="61" t="s">
        <v>63</v>
      </c>
    </row>
    <row r="15" spans="1:3" x14ac:dyDescent="0.25">
      <c r="A15" s="16" t="s">
        <v>2</v>
      </c>
      <c r="B15" s="37">
        <f>SUM(B10:B14)</f>
        <v>47093.9</v>
      </c>
      <c r="C15" s="38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2:C2"/>
    <mergeCell ref="B4:C4"/>
    <mergeCell ref="B5:C5"/>
    <mergeCell ref="B6:C6"/>
    <mergeCell ref="B1:C1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11"/>
  <sheetViews>
    <sheetView showGridLines="0" zoomScaleNormal="100" workbookViewId="0">
      <selection activeCell="C13" sqref="C13"/>
    </sheetView>
  </sheetViews>
  <sheetFormatPr defaultRowHeight="15" x14ac:dyDescent="0.25"/>
  <cols>
    <col min="1" max="1" width="22.5703125" customWidth="1"/>
    <col min="2" max="2" width="22.140625" customWidth="1"/>
    <col min="3" max="3" width="49.5703125" customWidth="1"/>
  </cols>
  <sheetData>
    <row r="1" spans="1:3" ht="18.75" x14ac:dyDescent="0.3">
      <c r="B1" s="73" t="s">
        <v>20</v>
      </c>
      <c r="C1" s="73"/>
    </row>
    <row r="2" spans="1:3" ht="18.75" x14ac:dyDescent="0.3">
      <c r="B2" s="73" t="s">
        <v>21</v>
      </c>
      <c r="C2" s="73"/>
    </row>
    <row r="3" spans="1:3" ht="18" customHeight="1" x14ac:dyDescent="0.3">
      <c r="B3" s="10"/>
      <c r="C3" s="10"/>
    </row>
    <row r="4" spans="1:3" ht="18.75" x14ac:dyDescent="0.25">
      <c r="B4" s="72" t="s">
        <v>11</v>
      </c>
      <c r="C4" s="72"/>
    </row>
    <row r="5" spans="1:3" ht="18.75" x14ac:dyDescent="0.25">
      <c r="B5" s="72" t="s">
        <v>29</v>
      </c>
      <c r="C5" s="72"/>
    </row>
    <row r="6" spans="1:3" ht="18.75" x14ac:dyDescent="0.3">
      <c r="B6" s="74" t="s">
        <v>24</v>
      </c>
      <c r="C6" s="74"/>
    </row>
    <row r="9" spans="1:3" x14ac:dyDescent="0.25">
      <c r="A9" s="16" t="s">
        <v>0</v>
      </c>
      <c r="B9" s="35" t="s">
        <v>7</v>
      </c>
      <c r="C9" s="36" t="s">
        <v>1</v>
      </c>
    </row>
    <row r="10" spans="1:3" x14ac:dyDescent="0.25">
      <c r="A10" s="52"/>
      <c r="B10" s="53"/>
      <c r="C10" s="54"/>
    </row>
    <row r="11" spans="1:3" x14ac:dyDescent="0.25">
      <c r="A11" s="16" t="s">
        <v>2</v>
      </c>
      <c r="B11" s="37">
        <f>SUM(B10:B10)</f>
        <v>0</v>
      </c>
      <c r="C11" s="38"/>
    </row>
  </sheetData>
  <sheetProtection password="C6E7" sheet="1"/>
  <mergeCells count="5">
    <mergeCell ref="B1:C1"/>
    <mergeCell ref="B2:C2"/>
    <mergeCell ref="B4:C4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Отчет</vt:lpstr>
      <vt:lpstr>Расходы</vt:lpstr>
      <vt:lpstr>Chronopay</vt:lpstr>
      <vt:lpstr>ПСБ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Valentina</cp:lastModifiedBy>
  <cp:lastPrinted>2016-05-08T16:36:03Z</cp:lastPrinted>
  <dcterms:created xsi:type="dcterms:W3CDTF">2017-01-23T11:28:47Z</dcterms:created>
  <dcterms:modified xsi:type="dcterms:W3CDTF">2017-01-23T11:28:48Z</dcterms:modified>
</cp:coreProperties>
</file>