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6365" windowHeight="7770" activeTab="7"/>
  </bookViews>
  <sheets>
    <sheet name="Отчет" sheetId="1" r:id="rId1"/>
    <sheet name="Расходы" sheetId="4" r:id="rId2"/>
    <sheet name="Chronopay" sheetId="2" r:id="rId3"/>
    <sheet name="PayPal" sheetId="6" r:id="rId4"/>
    <sheet name="Yandex" sheetId="8" r:id="rId5"/>
    <sheet name="Qiwi" sheetId="10" r:id="rId6"/>
    <sheet name="ПСБ" sheetId="3" r:id="rId7"/>
    <sheet name="СБ" sheetId="5" r:id="rId8"/>
  </sheets>
  <calcPr calcId="171027" refMode="R1C1"/>
</workbook>
</file>

<file path=xl/calcChain.xml><?xml version="1.0" encoding="utf-8"?>
<calcChain xmlns="http://schemas.openxmlformats.org/spreadsheetml/2006/main">
  <c r="C26" i="1" l="1"/>
  <c r="C23" i="1"/>
  <c r="B64" i="4"/>
  <c r="C24" i="1"/>
  <c r="D11" i="6"/>
  <c r="C13" i="1"/>
  <c r="B65" i="4"/>
  <c r="C14" i="10"/>
  <c r="C11" i="8"/>
  <c r="C12" i="8"/>
  <c r="C14" i="1"/>
  <c r="C25" i="1"/>
  <c r="C17" i="1"/>
  <c r="C20" i="1"/>
  <c r="C30" i="1"/>
  <c r="C27" i="1"/>
  <c r="B28" i="3"/>
  <c r="B62" i="2"/>
  <c r="B93" i="5"/>
  <c r="B63" i="2"/>
  <c r="C12" i="1"/>
  <c r="C11" i="1"/>
  <c r="C15" i="10"/>
  <c r="C15" i="1"/>
  <c r="C16" i="1"/>
  <c r="C22" i="1"/>
  <c r="C19" i="1"/>
  <c r="C29" i="1"/>
</calcChain>
</file>

<file path=xl/sharedStrings.xml><?xml version="1.0" encoding="utf-8"?>
<sst xmlns="http://schemas.openxmlformats.org/spreadsheetml/2006/main" count="356" uniqueCount="239">
  <si>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</si>
  <si>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</si>
  <si>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</si>
  <si>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</si>
  <si>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</si>
  <si>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</si>
  <si>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</si>
  <si>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</si>
  <si>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</si>
  <si>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</si>
  <si>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</si>
  <si>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</si>
  <si>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</si>
  <si>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 xml:space="preserve">Через платежную систему Chronopay на сайте www.rayfund.ru 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</si>
  <si>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</si>
  <si>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</si>
  <si>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</si>
  <si>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</si>
  <si>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через платёжную систему Chronopay</t>
  </si>
  <si>
    <t>в ПАО "Промсвязьбанк"</t>
  </si>
  <si>
    <t>Благотворительный фонд</t>
  </si>
  <si>
    <t>помощи бездомным животным "РЭЙ"</t>
  </si>
  <si>
    <t>Зачислено на р/сч за вычетом комиссии оператора (3%)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</si>
  <si>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</si>
  <si>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</si>
  <si>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</si>
  <si>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</si>
  <si>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</si>
  <si>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</si>
  <si>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</si>
  <si>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</si>
  <si>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EKATERINA LEPEKHINA</t>
  </si>
  <si>
    <t>Благотворительное пожертвование</t>
  </si>
  <si>
    <t>SVITLANA ZHELTOVA</t>
  </si>
  <si>
    <t>Пожертвование на уставную деятельность</t>
  </si>
  <si>
    <t>YARKINA YULIA</t>
  </si>
  <si>
    <t>MARIA BELYAKOVA</t>
  </si>
  <si>
    <t>V OKHOTNITSKAYA</t>
  </si>
  <si>
    <t>ALEKSANDRA SOKOLOVA</t>
  </si>
  <si>
    <t>EGOR YUDKIN</t>
  </si>
  <si>
    <t>ANNA ROMANOVA</t>
  </si>
  <si>
    <t>ELIZAVETA SILOVA</t>
  </si>
  <si>
    <t>ANNA PAVLOVSKAYA</t>
  </si>
  <si>
    <t>KONSTANTIN LARIONOV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</si>
  <si>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</si>
  <si>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</si>
  <si>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 (5%)</t>
  </si>
  <si>
    <t>MARIYA ROGOZHINA</t>
  </si>
  <si>
    <t>EKATERINA ANTONYUK</t>
  </si>
  <si>
    <t>MIKHAIL SOMOV</t>
  </si>
  <si>
    <t>ANNA EGOROVA</t>
  </si>
  <si>
    <t>Зачислено на р/сч за вычетом комиссии оператора</t>
  </si>
  <si>
    <t>ALENA SINICHKINA</t>
  </si>
  <si>
    <t>MARINA GORBATOVA</t>
  </si>
  <si>
    <t>DUBIKOVA ELENA</t>
  </si>
  <si>
    <t>SVETLANA LOGASHKINA</t>
  </si>
  <si>
    <t>ANNA PROZORENKO</t>
  </si>
  <si>
    <t>MARIYA BEVZA</t>
  </si>
  <si>
    <t>KOZLOVSKAYA KSENIYA</t>
  </si>
  <si>
    <t>Благотворитель (последние 4 цифры номера телефона)</t>
  </si>
  <si>
    <t>Остаток средств на 01.12.2016</t>
  </si>
  <si>
    <t>Остаток средств на 31.12.2016</t>
  </si>
  <si>
    <t>Общая сумма пожертвований за декабрь 2016г.</t>
  </si>
  <si>
    <t>Произведенные расходы за декабрь 2016г.</t>
  </si>
  <si>
    <t>за декабрь 2016 года</t>
  </si>
  <si>
    <t xml:space="preserve"> за декабрь 2016 года</t>
  </si>
  <si>
    <t>NATALIA SYSOEVA</t>
  </si>
  <si>
    <t>MARIA POKROVSKAYA</t>
  </si>
  <si>
    <t>ALEKSEY RADYVANYUK</t>
  </si>
  <si>
    <t>EKATERINA YAKOVLEVA</t>
  </si>
  <si>
    <t>KRISTINA POLYANSKAYA</t>
  </si>
  <si>
    <t>EKATERINA BUTLEEVA</t>
  </si>
  <si>
    <t>YULIYA SUKHETSKAYA</t>
  </si>
  <si>
    <t>ROSSOKHINA LYUDMILA</t>
  </si>
  <si>
    <t>OKSANA VASILEVSKAYA</t>
  </si>
  <si>
    <t>KATSIARYNA VOLOODKO</t>
  </si>
  <si>
    <t>VICTOR DEKTEREV</t>
  </si>
  <si>
    <t>NADEZHDA KULAKOVA</t>
  </si>
  <si>
    <t>NINA MAMMAEVA</t>
  </si>
  <si>
    <t>Благотворительное пожертвование на лечение собаки Зои</t>
  </si>
  <si>
    <t>LYUCHIYA MISHUTINA</t>
  </si>
  <si>
    <t>ANASTASIYA ORLOVA</t>
  </si>
  <si>
    <t>TATIANA KRASEVA</t>
  </si>
  <si>
    <t>ELENA DAVYDOVA</t>
  </si>
  <si>
    <t>SHEPELENKO K</t>
  </si>
  <si>
    <t>IRINA TIMOSHENKO</t>
  </si>
  <si>
    <t>Четыре котенка на грани жизни и смерти, кальцивироз, сбор на лечение</t>
  </si>
  <si>
    <t>MOMENTUM R</t>
  </si>
  <si>
    <t>OLGA ORLOVA</t>
  </si>
  <si>
    <t>TATIANA FEDOTOVA</t>
  </si>
  <si>
    <t>E RAITARSKAIA</t>
  </si>
  <si>
    <t>DENIS PERKOVSKIY</t>
  </si>
  <si>
    <t>ZAITSEVA EVGENYA</t>
  </si>
  <si>
    <t>IVAN PIMINOV</t>
  </si>
  <si>
    <t>ANNA MARISYUK</t>
  </si>
  <si>
    <t>E PONOMAREVA</t>
  </si>
  <si>
    <t>DARYA FEDORENKO</t>
  </si>
  <si>
    <t>ANNA KUZNETSOVA</t>
  </si>
  <si>
    <t>Благотворительное пожертвование Айрапетян Лилит Арменовна</t>
  </si>
  <si>
    <t>Благотворительное пожертвование Виноградов Сергей Леонидович</t>
  </si>
  <si>
    <t>Благотворительное пожертвование Карелин Александр Александрович</t>
  </si>
  <si>
    <t>Благотворительное пожертвование Рогожникова Тамара Олеговна</t>
  </si>
  <si>
    <t>Благотворительное пожертвование Чурганов Владимир Сергеевич</t>
  </si>
  <si>
    <t>Благотворительное пожертвование Исяндавлетова Гузель Гумеровна</t>
  </si>
  <si>
    <t>Благотворительное пожертвование анонимно</t>
  </si>
  <si>
    <t>Сдача наличных в банк (благотворительные пожертвования, собранные на благотворительной ярмарке "Душевный Bazar")</t>
  </si>
  <si>
    <t>Благотворительное пожертвование Закурдаева Светлана Александровна</t>
  </si>
  <si>
    <t>Благотворительное пожертвование Клочкова Анастасия Владимировна</t>
  </si>
  <si>
    <t>Благотворительное пожертвование Чубакина Ольга Михайловна</t>
  </si>
  <si>
    <t>Благотворительное пожертвование Голубева Юлия Евгеньевна</t>
  </si>
  <si>
    <t>Сдача наличных в банк (благотворительные пожертвования, собранные в ящик для сбора пожертвований, установленный в вет. клинике "Зоовет")</t>
  </si>
  <si>
    <t>Сдача наличных в банк (благотворительные пожертвования, собранные в ящик для сбора пожертвований, установленный в вет. клинике "Вет-ОК")</t>
  </si>
  <si>
    <t>Сдача наличных в банк (благотворительные пожертвования, собранные в ящик для сбора пожертвований, установленный в вет. клинике "Алисавет")</t>
  </si>
  <si>
    <t>Сдача наличных в банк (благотворительные пожертвования, собранные в ящик для сбора пожертвований, установленный в вет. клинике "Биоконтроль")</t>
  </si>
  <si>
    <t>Сдача наличных в банк (благотворительные пожертвования, собранные в ящик для сбора пожертвований, установленный в Студии красоты "Lusia")</t>
  </si>
  <si>
    <t>Оплата за услуги связи за декабрь 2016</t>
  </si>
  <si>
    <t>Оплата за хомуты и пластиковые стулья для участия Фонда в мероприятиях</t>
  </si>
  <si>
    <t>Оплата за вет. услуги - лечение щенка Шерри в вет. клинике "Алисавет"</t>
  </si>
  <si>
    <t>Оплата за изготовление бланков, обучающих раскрасок и наклеек на ящики для участия Фонда в мероприятиях</t>
  </si>
  <si>
    <t>Оплата за вет. услуги - лечение собаки Зои в вет. клинике "Биоконтроль"</t>
  </si>
  <si>
    <t>Оплата за вет. услуги - стерилизация 1 кошки в вет. клинике "Орикс"</t>
  </si>
  <si>
    <t>Оплата за корм для кошки Валенты</t>
  </si>
  <si>
    <t>Оплата за корм для кошек (для волонтерской группы помощи животным "Второй шанс")</t>
  </si>
  <si>
    <t>Оплата за корм для кота Басты</t>
  </si>
  <si>
    <t>Оплата за корм для собак для куратора Натальи Ипатовой</t>
  </si>
  <si>
    <t>Оплата за корм для собак для мини-приюта Елены Назаровой</t>
  </si>
  <si>
    <t>Оплата за наполнитель и корм для кошек для мини-приюта Марины Кочетковой</t>
  </si>
  <si>
    <t>Оплата за вет. услуги - лечение собаки Дины в вет. клинике "Биоконтроль"</t>
  </si>
  <si>
    <t>Оплата за корм для кошек и собак для мини-приюта Константина в Раменском р-не</t>
  </si>
  <si>
    <t>Оплата за канцелярские товары</t>
  </si>
  <si>
    <t>Оплата за организацию доставки из г. Санкт-Петербург (ящики для пожертвований)</t>
  </si>
  <si>
    <t>Оплата за тележку для перевозки грузов</t>
  </si>
  <si>
    <t>Перечисление налогов и взносов от ФОТ за ноябрь 2016г.</t>
  </si>
  <si>
    <t>Оплата за вет. услуги - лечение кошки Белки в вет. клинике "Биоконтроль"</t>
  </si>
  <si>
    <t>Оплата за вет. услуги - лечение кота Мориса в вет. клинике "Комондор"</t>
  </si>
  <si>
    <t>Перечисление налогов и взносов от ФОТ за декабрь 2016г.</t>
  </si>
  <si>
    <t>Оплата за оказание информационных услуг за декабрь 2016</t>
  </si>
  <si>
    <t>Комиссия банков за декабрь 2016</t>
  </si>
  <si>
    <t>Оплата за услуги почты</t>
  </si>
  <si>
    <t>Оплата за строит. материал для вольеров для кошек (для волонтерской группы помощи животным "Второй шанс")</t>
  </si>
  <si>
    <t>Оплата за вет. услуги - стерилизацию 1 собаки, 1 кошки и кастрацию 1 кота</t>
  </si>
  <si>
    <t>Оплата за вет. услуги - стерилизация 1 кошки, 1 собаки в вет. клинике "КрасногорьеВет"</t>
  </si>
  <si>
    <t>Оплата за вет. услуги - анализ на лейкоз, кот Баста</t>
  </si>
  <si>
    <t>Оплата за вет. препараты для котят Джинджера и Рэда</t>
  </si>
  <si>
    <t>Оплата за вет. услуги - лечение котенка Рэда в вет. клинике "Комондор"</t>
  </si>
  <si>
    <t>Оплата за вет. услуги - лечение котенка Рыжика в вет. клинике "Комондор"</t>
  </si>
  <si>
    <t>Оплата за вет. услуги - лечение кошки Маши в вет. клинике "Комондор"</t>
  </si>
  <si>
    <t>Оплата за вет. услуги - лечение кошки Тиффани в вет. клинике "Комондор"</t>
  </si>
  <si>
    <t>Оплата за вет. услуги - лечение собаки Тесс в вет. клинике "Комондор"</t>
  </si>
  <si>
    <t>Оплата за строит. материал для утепления домика для собак для мини-приюта Елены Назаровой</t>
  </si>
  <si>
    <t>Оплата за изготовление баннера для участия Фонда в мероприятиях</t>
  </si>
  <si>
    <t>Оплата за вет. услуги - стерилизация 1 собаки, стац. содержание в вет. клинике "Идеал"</t>
  </si>
  <si>
    <t>Оплата за предоставление точки электроподключения на благотворительной ярмарке "Душевный Bazar"</t>
  </si>
  <si>
    <t>Оплата за вет. Услуги - лечение собаки Йоко в вет. клинике "Комондор"</t>
  </si>
  <si>
    <t>Оплата за изготовление ящиков для пожертвований (20 шт.)</t>
  </si>
  <si>
    <t>Оплата за вет. услуги - лечение собаки Шерлока в вет. клинике "Зоовет"</t>
  </si>
  <si>
    <t>Оплата за вет. услуги - стерилизация 2 кошек, кастрация 1 кота в вет. клинике "Орикс"</t>
  </si>
  <si>
    <t>Оплата за вет. услуги - стерилизация 1 кошки, 2 собак, стац. содержание в вет. клинике "Фауна"</t>
  </si>
  <si>
    <t>Добровольное пожертвование Чикина Наталья</t>
  </si>
  <si>
    <t>Добровольное пожертвование Прокопенко Вера</t>
  </si>
  <si>
    <t>Добровольное пожертвование Савельева Анна</t>
  </si>
  <si>
    <t>Добровольное пожертвование Богданова Анна</t>
  </si>
  <si>
    <t>Добровольное пожертвование Мринская Мария Игоревна</t>
  </si>
  <si>
    <t>Добровольное пожертвование Шаркова Ольга</t>
  </si>
  <si>
    <t>Добровольное пожертвование Коржакова Мария</t>
  </si>
  <si>
    <t>Сдача наличных в банк (благотворительные пожертвования, переданные в кассу Фонда)</t>
  </si>
  <si>
    <t>Сдача наличных в банк (благотворительные пожертвования, собранные на выставке кошек "Гран-При Роял Канин")</t>
  </si>
  <si>
    <t>Добровольное пожертвование Кошелев Андрей</t>
  </si>
  <si>
    <t>Добровольное пожертвование Рыжкова Наталья</t>
  </si>
  <si>
    <t>Добровольное пожертвование Милосердова Марина</t>
  </si>
  <si>
    <t>Добровольное пожертвование Ступникова Яна</t>
  </si>
  <si>
    <t>Добровольное пожертвование анонимно</t>
  </si>
  <si>
    <t>Добровольное пожертвование Солнцева Елена</t>
  </si>
  <si>
    <t>Добровольное пожертвование Дружинина Ирина</t>
  </si>
  <si>
    <t>Добровольное пожертвование Бенц Анна</t>
  </si>
  <si>
    <t>Добровольное пожертвование Маркова Юлия</t>
  </si>
  <si>
    <t>Добровольное пожертвование Пыленок Кристина</t>
  </si>
  <si>
    <t>Добровольное пожертвование Лобанова Наталья</t>
  </si>
  <si>
    <t>Добровольное пожертвование Галин Валентин</t>
  </si>
  <si>
    <t>Добровольное пожертвование Санникова Ольга</t>
  </si>
  <si>
    <t>Добровольное пожертвование Кудачкина Виктория Олеговна</t>
  </si>
  <si>
    <t>Добровольное пожертвование Козабцова Эльвира Александровна</t>
  </si>
  <si>
    <t>Добровольное пожертвование Стоянович Рада</t>
  </si>
  <si>
    <t>Добровольное пожертвование Кленкова Евгения Олеговна</t>
  </si>
  <si>
    <t>Добровольное пожертвование Шашурина Вероника</t>
  </si>
  <si>
    <t>Добровольное пожертвование Карпецкая Екатерина</t>
  </si>
  <si>
    <t>Пожертвование от Фонда поддержки и развития филантропии "КАФ"</t>
  </si>
  <si>
    <t>Добровольное пожертвование Сидорина Полина Дмитриевна</t>
  </si>
  <si>
    <t>Добровольное пожертвование Красюкова Ирина</t>
  </si>
  <si>
    <t>Добровольное пожертвование Жандаров Станислав</t>
  </si>
  <si>
    <t>Добровольное пожертвование Дагаева Ксения</t>
  </si>
  <si>
    <t>Добровольное пожертвование П. Анна</t>
  </si>
  <si>
    <t>Добровольное пожертвование Лядова Наталья</t>
  </si>
  <si>
    <t>Сдача наличных в банк (благотворительные пожертвования, собранные в ящик для сбора пожертвований, установленный в зоомагазине "Зоосити")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</si>
  <si>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</si>
  <si>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>Сдача наличных в банк (благотворительные пожертвования, собранные в ящик для сбора пожертвований, установленный в Консалтинговой компании "Понтифик")</t>
  </si>
  <si>
    <t>Добровольное пожертвование Фирсова Ирина</t>
  </si>
  <si>
    <t>Добровольное пожертвование Халтурина Наталья</t>
  </si>
  <si>
    <t>Добровольное пожертвование Дудина Елена Николаевна</t>
  </si>
  <si>
    <t>Добровольное пожертвование Юнусова Наталья Валентиновна</t>
  </si>
  <si>
    <t>Добровольное пожертвование Лысенкова Антонина</t>
  </si>
  <si>
    <t>Добровольное пожертвование Валеева Елена</t>
  </si>
  <si>
    <t>Добровольное пожертвование Иванова Ольга</t>
  </si>
  <si>
    <t>Добровольное пожертвование Волкова Наталья</t>
  </si>
  <si>
    <t>Добровольное пожертвование Дунаева Анна</t>
  </si>
  <si>
    <t>Сдача наличных в банк (благотворительные пожертвования, собранные в ящик для сбора пожертвований, установленный в вет. клинике "Фауна")</t>
  </si>
  <si>
    <t>Добровольное пожертвование Капчиц Марк</t>
  </si>
  <si>
    <t>Сдача наличных в банк (благотворительные пожертвования, собранные на благотворительной ярмарке в компании "Ростелеком")</t>
  </si>
  <si>
    <t>Сдача наличных в банк (благотворительные пожертвования, собранные на благотворительной ярмарке в компании "Национальный расчетный депозитарий")</t>
  </si>
  <si>
    <t>Добровольное пожертвование Рюмина Елизавета Анатольевна</t>
  </si>
  <si>
    <t>Добровольное пожертвование Иванов Иван Иванович</t>
  </si>
  <si>
    <t>Добровольное пожертвование Кучумова Елена Александровна</t>
  </si>
  <si>
    <t>Добровольное пожертвование Левина Руслана Анатольевна</t>
  </si>
  <si>
    <t>Добровольное пожертвование Федякова Екатерина</t>
  </si>
  <si>
    <t>Добровольное пожертвование ООО "Розтэра"</t>
  </si>
  <si>
    <t>Сдача наличных в банк (благотворительные пожертвования, собранные на благотворительном мероприятии "Социальный базар")</t>
  </si>
  <si>
    <t>Сдача наличных в банк (благотворительные пожертвования, собранные в ящик для сбора пожертвований, установленный в вет. клинике "Идеал")</t>
  </si>
  <si>
    <t>Добровольное пожертвование Потоцкая Светлана</t>
  </si>
  <si>
    <t>Добровольное пожертвование Левина Руслана</t>
  </si>
  <si>
    <t>Сдача наличных в банк (благотворительные пожертвования, собранные в ящик для сбора пожертвований, установленный в Центре красоты "100лица")</t>
  </si>
  <si>
    <t>Средства, собранные на благотворительном забеге "Добрая Москва"</t>
  </si>
  <si>
    <t>Добровольное пожертвование Суетинов Евгений Александрович</t>
  </si>
  <si>
    <t>Субсидия из бюджета г. Москвы, полученная по итогам Конкурса для СО НКО, проводимого Комитетом общественных связей</t>
  </si>
  <si>
    <t>Прочие приходы денежных средств в декабре 2016г.</t>
  </si>
  <si>
    <t>Оплата труда АУП (координирование и развитие Фонда, 2 человека) за декабрь 2016г.</t>
  </si>
  <si>
    <t>RUB</t>
  </si>
  <si>
    <t>Tatiana Chernenkaya, на программу по стерилизации животных</t>
  </si>
  <si>
    <t>Сдача наличных в банк (благотворительные пожертвования, собранные в ящик для сбора пожертвований, установленный в зоомагазине "Зверушка")</t>
  </si>
  <si>
    <t>Сдача наличных в банк (благотворительные пожертвования, собранные в ящик для сбора пожертвований, установленный в магазине японской кухни "Sushi Love")</t>
  </si>
  <si>
    <t>в т.ч. долгосрочные проекты</t>
  </si>
  <si>
    <t>Kozlovskikh Elena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</si>
  <si>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</si>
  <si>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</si>
  <si>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.</t>
  </si>
  <si>
    <t>Анонимно</t>
  </si>
  <si>
    <t>Elena Radishevskaya</t>
  </si>
  <si>
    <t>Оплата за вет. услуги - лечение кота Басты в вет. клинике "Комондор"</t>
  </si>
  <si>
    <t>Субсидия из бюджета г. Москвы, полученная по итогам проводимого Комитетом общественных связей Конкурса для СО НКО на разработку мобильного приложения для помощи животным</t>
  </si>
  <si>
    <t>Сдача наличных в банк (благотворительные пожертвования, собранные на мероприятии "VEGMART")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</si>
</sst>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#,##0.00&quot;р.&quot;"/>
  </numFmts>
  <fonts count="1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06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 shrinkToFit="1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Protection="1"/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2" borderId="4" xfId="0" applyFont="1" applyFill="1" applyBorder="1" applyProtection="1"/>
    <xf numFmtId="0" fontId="5" fillId="2" borderId="2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/>
    </xf>
    <xf numFmtId="0" fontId="0" fillId="2" borderId="4" xfId="0" applyFill="1" applyBorder="1" applyProtection="1"/>
    <xf numFmtId="173" fontId="2" fillId="3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3" borderId="4" xfId="0" applyNumberFormat="1" applyFont="1" applyFill="1" applyBorder="1" applyAlignment="1" applyProtection="1">
      <alignment horizontal="center" vertical="center"/>
    </xf>
    <xf numFmtId="173" fontId="9" fillId="2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3" borderId="4" xfId="0" applyNumberFormat="1" applyFont="1" applyFill="1" applyBorder="1" applyAlignment="1" applyProtection="1">
      <alignment horizontal="center"/>
    </xf>
    <xf numFmtId="173" fontId="10" fillId="2" borderId="4" xfId="0" applyNumberFormat="1" applyFont="1" applyFill="1" applyBorder="1" applyAlignment="1" applyProtection="1">
      <alignment vertical="center"/>
    </xf>
    <xf numFmtId="173" fontId="9" fillId="2" borderId="4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5" xfId="0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" fillId="2" borderId="3" xfId="0" applyFont="1" applyFill="1" applyBorder="1" applyProtection="1"/>
    <xf numFmtId="14" fontId="0" fillId="0" borderId="7" xfId="0" applyNumberFormat="1" applyFill="1" applyBorder="1" applyAlignment="1" applyProtection="1">
      <alignment horizontal="center" vertical="center"/>
    </xf>
    <xf numFmtId="4" fontId="0" fillId="0" borderId="7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 wrapText="1"/>
    </xf>
    <xf numFmtId="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14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Protection="1"/>
    <xf numFmtId="3" fontId="0" fillId="0" borderId="5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0" fontId="0" fillId="0" borderId="5" xfId="0" applyFill="1" applyBorder="1" applyAlignment="1" applyProtection="1">
      <alignment horizontal="center" vertical="center"/>
    </xf>
    <xf numFmtId="173" fontId="2" fillId="3" borderId="4" xfId="0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wrapText="1"/>
    </xf>
    <xf numFmtId="14" fontId="3" fillId="2" borderId="2" xfId="0" applyNumberFormat="1" applyFont="1" applyFill="1" applyBorder="1" applyAlignment="1" applyProtection="1">
      <alignment horizontal="left" vertical="center"/>
    </xf>
    <xf numFmtId="173" fontId="2" fillId="3" borderId="8" xfId="0" applyNumberFormat="1" applyFont="1" applyFill="1" applyBorder="1" applyAlignment="1" applyProtection="1">
      <alignment horizontal="center"/>
    </xf>
    <xf numFmtId="4" fontId="0" fillId="3" borderId="3" xfId="0" applyNumberForma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1" fillId="0" borderId="7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173" fontId="9" fillId="3" borderId="4" xfId="0" applyNumberFormat="1" applyFont="1" applyFill="1" applyBorder="1" applyAlignment="1" applyProtection="1">
      <alignment horizontal="right"/>
    </xf>
    <xf numFmtId="4" fontId="11" fillId="0" borderId="0" xfId="0" applyNumberFormat="1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5" fillId="3" borderId="3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14" fontId="0" fillId="0" borderId="2" xfId="0" applyNumberFormat="1" applyFill="1" applyBorder="1" applyAlignment="1" applyProtection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406" name="Рисунок 2">
          <a:extLst>
            <a:ext uri="{FF2B5EF4-FFF2-40B4-BE49-F238E27FC236}">
              <a16:creationId xmlns:a16="http://schemas.microsoft.com/office/drawing/2014/main" id="{CC92D127-5AA4-4F23-AF21-EE584CDF6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472" name="Рисунок 2">
          <a:extLst>
            <a:ext uri="{FF2B5EF4-FFF2-40B4-BE49-F238E27FC236}">
              <a16:creationId xmlns:a16="http://schemas.microsoft.com/office/drawing/2014/main" id="{A8A5A7E2-5AA5-4EB7-A1E8-DB4AF018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2428" name="Рисунок 2">
          <a:extLst>
            <a:ext uri="{FF2B5EF4-FFF2-40B4-BE49-F238E27FC236}">
              <a16:creationId xmlns:a16="http://schemas.microsoft.com/office/drawing/2014/main" id="{0139F093-47B5-45A8-9029-91034D92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486" name="Рисунок 2">
          <a:extLst>
            <a:ext uri="{FF2B5EF4-FFF2-40B4-BE49-F238E27FC236}">
              <a16:creationId xmlns:a16="http://schemas.microsoft.com/office/drawing/2014/main" id="{45F0FE9F-38D9-4589-8356-A7A44A6D8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392" name="Рисунок 2">
          <a:extLst>
            <a:ext uri="{FF2B5EF4-FFF2-40B4-BE49-F238E27FC236}">
              <a16:creationId xmlns:a16="http://schemas.microsoft.com/office/drawing/2014/main" id="{95FC0E8C-2BB9-4D35-9CA7-55F5E215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408" name="Рисунок 2">
          <a:extLst>
            <a:ext uri="{FF2B5EF4-FFF2-40B4-BE49-F238E27FC236}">
              <a16:creationId xmlns:a16="http://schemas.microsoft.com/office/drawing/2014/main" id="{F3ED347B-1ED1-4D02-B4D2-785E0FB9F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3452" name="Рисунок 2">
          <a:extLst>
            <a:ext uri="{FF2B5EF4-FFF2-40B4-BE49-F238E27FC236}">
              <a16:creationId xmlns:a16="http://schemas.microsoft.com/office/drawing/2014/main" id="{D7646365-F6D0-4576-9590-C078B6DFA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5464" name="Рисунок 2">
          <a:extLst>
            <a:ext uri="{FF2B5EF4-FFF2-40B4-BE49-F238E27FC236}">
              <a16:creationId xmlns:a16="http://schemas.microsoft.com/office/drawing/2014/main" id="{FEDAB681-4DEA-4543-BC20-1B6F3FDD7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0"/>
  <sheetViews>
    <sheetView showGridLines="0" topLeftCell="A4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10" customWidth="1"/>
    <col min="5" max="5" width="10" bestFit="1" customWidth="1"/>
  </cols>
  <sheetData>
    <row r="1" spans="1:5" ht="18.75" x14ac:dyDescent="0.3">
      <c r="B1" s="94" t="s">
        <v>20</v>
      </c>
      <c r="C1" s="94"/>
    </row>
    <row r="2" spans="1:5" ht="18.75" x14ac:dyDescent="0.3">
      <c r="B2" s="94" t="s">
        <v>21</v>
      </c>
      <c r="C2" s="94"/>
    </row>
    <row r="3" spans="1:5" ht="18.75" x14ac:dyDescent="0.3">
      <c r="B3" s="41"/>
      <c r="C3" s="41"/>
    </row>
    <row r="4" spans="1:5" ht="18.75" x14ac:dyDescent="0.3">
      <c r="B4" s="93" t="s">
        <v>3</v>
      </c>
      <c r="C4" s="93"/>
    </row>
    <row r="5" spans="1:5" ht="18.75" x14ac:dyDescent="0.3">
      <c r="B5" s="93" t="s">
        <v>17</v>
      </c>
      <c r="C5" s="93"/>
    </row>
    <row r="6" spans="1:5" ht="18.75" x14ac:dyDescent="0.25">
      <c r="B6" s="84" t="s">
        <v>64</v>
      </c>
      <c r="C6" s="84"/>
    </row>
    <row r="7" spans="1:5" ht="15" customHeight="1" x14ac:dyDescent="0.25">
      <c r="B7" s="42"/>
      <c r="C7" s="42"/>
    </row>
    <row r="9" spans="1:5" x14ac:dyDescent="0.25">
      <c r="A9" s="87" t="s">
        <v>60</v>
      </c>
      <c r="B9" s="88"/>
      <c r="C9" s="33">
        <v>87968.05</v>
      </c>
      <c r="E9" s="72"/>
    </row>
    <row r="10" spans="1:5" x14ac:dyDescent="0.25">
      <c r="C10" s="34"/>
    </row>
    <row r="11" spans="1:5" x14ac:dyDescent="0.25">
      <c r="A11" s="87" t="s">
        <v>62</v>
      </c>
      <c r="B11" s="88"/>
      <c r="C11" s="35">
        <f>SUM(C12:C17)</f>
        <v>364223.64</v>
      </c>
    </row>
    <row r="12" spans="1:5" x14ac:dyDescent="0.25">
      <c r="A12" s="85" t="s">
        <v>13</v>
      </c>
      <c r="B12" s="86"/>
      <c r="C12" s="36">
        <f>Chronopay!B63</f>
        <v>44037.03</v>
      </c>
    </row>
    <row r="13" spans="1:5" x14ac:dyDescent="0.25">
      <c r="A13" s="85" t="s">
        <v>27</v>
      </c>
      <c r="B13" s="86"/>
      <c r="C13" s="36">
        <f>PayPal!D11</f>
        <v>1340.5</v>
      </c>
    </row>
    <row r="14" spans="1:5" x14ac:dyDescent="0.25">
      <c r="A14" s="85" t="s">
        <v>30</v>
      </c>
      <c r="B14" s="86"/>
      <c r="C14" s="36">
        <f>Yandex!C12</f>
        <v>981.65</v>
      </c>
    </row>
    <row r="15" spans="1:5" x14ac:dyDescent="0.25">
      <c r="A15" s="85" t="s">
        <v>45</v>
      </c>
      <c r="B15" s="86"/>
      <c r="C15" s="36">
        <f>Qiwi!C15</f>
        <v>1425.95</v>
      </c>
    </row>
    <row r="16" spans="1:5" x14ac:dyDescent="0.25">
      <c r="A16" s="20" t="s">
        <v>14</v>
      </c>
      <c r="B16" s="20"/>
      <c r="C16" s="36">
        <f>ПСБ!B28</f>
        <v>160637</v>
      </c>
    </row>
    <row r="17" spans="1:6" x14ac:dyDescent="0.25">
      <c r="A17" s="20" t="s">
        <v>26</v>
      </c>
      <c r="B17" s="20"/>
      <c r="C17" s="36">
        <f>SUM(СБ!B10:B91)</f>
        <v>155801.51</v>
      </c>
    </row>
    <row r="18" spans="1:6" x14ac:dyDescent="0.25">
      <c r="A18" s="24"/>
      <c r="B18" s="24"/>
      <c r="C18" s="37"/>
    </row>
    <row r="19" spans="1:6" x14ac:dyDescent="0.25">
      <c r="A19" s="87" t="s">
        <v>223</v>
      </c>
      <c r="B19" s="88"/>
      <c r="C19" s="74">
        <f>C20</f>
        <v>666750</v>
      </c>
    </row>
    <row r="20" spans="1:6" ht="45.75" customHeight="1" x14ac:dyDescent="0.25">
      <c r="A20" s="89" t="s">
        <v>237</v>
      </c>
      <c r="B20" s="90"/>
      <c r="C20" s="36">
        <f>СБ!B92</f>
        <v>666750</v>
      </c>
    </row>
    <row r="21" spans="1:6" x14ac:dyDescent="0.25">
      <c r="A21" s="24"/>
      <c r="B21" s="24"/>
      <c r="C21" s="37"/>
    </row>
    <row r="22" spans="1:6" x14ac:dyDescent="0.25">
      <c r="A22" s="87" t="s">
        <v>63</v>
      </c>
      <c r="B22" s="95"/>
      <c r="C22" s="38">
        <f>SUM(C23:C27)</f>
        <v>293464.87</v>
      </c>
      <c r="E22" s="49"/>
    </row>
    <row r="23" spans="1:6" x14ac:dyDescent="0.25">
      <c r="A23" s="21" t="s">
        <v>4</v>
      </c>
      <c r="B23" s="22"/>
      <c r="C23" s="39">
        <f>SUM(Расходы!B11:B17)</f>
        <v>63412.58</v>
      </c>
    </row>
    <row r="24" spans="1:6" x14ac:dyDescent="0.25">
      <c r="A24" s="20" t="s">
        <v>8</v>
      </c>
      <c r="B24" s="23"/>
      <c r="C24" s="40">
        <f>SUM(Расходы!B19:B38)</f>
        <v>91187.51999999999</v>
      </c>
    </row>
    <row r="25" spans="1:6" x14ac:dyDescent="0.25">
      <c r="A25" s="20" t="s">
        <v>9</v>
      </c>
      <c r="B25" s="23"/>
      <c r="C25" s="40">
        <f>SUM(Расходы!B40:B45)</f>
        <v>58477</v>
      </c>
    </row>
    <row r="26" spans="1:6" x14ac:dyDescent="0.25">
      <c r="A26" s="20" t="s">
        <v>232</v>
      </c>
      <c r="B26" s="23"/>
      <c r="C26" s="40">
        <f>SUM(Расходы!B47:B53)</f>
        <v>37726</v>
      </c>
    </row>
    <row r="27" spans="1:6" x14ac:dyDescent="0.25">
      <c r="A27" s="20" t="s">
        <v>15</v>
      </c>
      <c r="B27" s="23"/>
      <c r="C27" s="40">
        <f>SUM(Расходы!B55:B64)</f>
        <v>42661.770000000004</v>
      </c>
    </row>
    <row r="28" spans="1:6" x14ac:dyDescent="0.25">
      <c r="C28" s="34"/>
    </row>
    <row r="29" spans="1:6" ht="15" customHeight="1" x14ac:dyDescent="0.25">
      <c r="A29" s="91" t="s">
        <v>61</v>
      </c>
      <c r="B29" s="92"/>
      <c r="C29" s="78">
        <f>C9+C19+C11-C22</f>
        <v>825476.82</v>
      </c>
      <c r="E29" s="49"/>
      <c r="F29" s="49"/>
    </row>
    <row r="30" spans="1:6" x14ac:dyDescent="0.25">
      <c r="A30" s="80" t="s">
        <v>229</v>
      </c>
      <c r="B30" s="79"/>
      <c r="C30" s="83">
        <f>C20</f>
        <v>666750</v>
      </c>
    </row>
  </sheetData>
  <sheetProtection password="C6E7" sheet="1" formatCells="0" formatColumns="0" formatRows="0" insertColumns="0" insertRows="0" insertHyperlinks="0" deleteColumns="0" deleteRows="0" sort="0" autoFilter="0" pivotTables="0"/>
  <mergeCells count="15">
    <mergeCell ref="B5:C5"/>
    <mergeCell ref="A15:B15"/>
    <mergeCell ref="B1:C1"/>
    <mergeCell ref="A22:B22"/>
    <mergeCell ref="B4:C4"/>
    <mergeCell ref="B2:C2"/>
    <mergeCell ref="A12:B12"/>
    <mergeCell ref="B6:C6"/>
    <mergeCell ref="A13:B13"/>
    <mergeCell ref="A9:B9"/>
    <mergeCell ref="A19:B19"/>
    <mergeCell ref="A20:B20"/>
    <mergeCell ref="A29:B29"/>
    <mergeCell ref="A11:B11"/>
    <mergeCell ref="A14:B14"/>
  </mergeCells>
  <pageMargins left="0.7" right="0.7" top="0.75" bottom="0.75" header="0.3" footer="0.3"/>
  <pageSetup orientation="portrait" r:id="rId1"/>
  <headerFooter alignWithMargins="0"/>
  <ignoredErrors>
    <ignoredError sqref="C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66"/>
  <sheetViews>
    <sheetView showGridLines="0" topLeftCell="A46" zoomScaleNormal="100" workbookViewId="0">
      <selection activeCell="A7" sqref="A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106.5703125" customWidth="1"/>
  </cols>
  <sheetData>
    <row r="1" spans="1:3" ht="18.75" x14ac:dyDescent="0.3">
      <c r="B1" s="94" t="s">
        <v>20</v>
      </c>
      <c r="C1" s="94"/>
    </row>
    <row r="2" spans="1:3" ht="18.75" x14ac:dyDescent="0.3">
      <c r="B2" s="94" t="s">
        <v>21</v>
      </c>
      <c r="C2" s="94"/>
    </row>
    <row r="3" spans="1:3" ht="18.75" x14ac:dyDescent="0.3">
      <c r="B3" s="93"/>
      <c r="C3" s="93"/>
    </row>
    <row r="4" spans="1:3" ht="18.75" x14ac:dyDescent="0.3">
      <c r="B4" s="93" t="s">
        <v>12</v>
      </c>
      <c r="C4" s="93"/>
    </row>
    <row r="5" spans="1:3" ht="18.75" x14ac:dyDescent="0.3">
      <c r="B5" s="93" t="s">
        <v>64</v>
      </c>
      <c r="C5" s="93"/>
    </row>
    <row r="6" spans="1:3" ht="15.75" x14ac:dyDescent="0.25">
      <c r="B6" s="5"/>
      <c r="C6" s="6"/>
    </row>
    <row r="8" spans="1:3" x14ac:dyDescent="0.25">
      <c r="A8" s="26" t="s">
        <v>5</v>
      </c>
      <c r="B8" s="27" t="s">
        <v>7</v>
      </c>
      <c r="C8" s="28" t="s">
        <v>6</v>
      </c>
    </row>
    <row r="9" spans="1:3" ht="8.25" customHeight="1" x14ac:dyDescent="0.25">
      <c r="A9" s="96"/>
      <c r="B9" s="97"/>
      <c r="C9" s="98"/>
    </row>
    <row r="10" spans="1:3" x14ac:dyDescent="0.25">
      <c r="A10" s="14" t="s">
        <v>4</v>
      </c>
      <c r="B10" s="15"/>
      <c r="C10" s="16"/>
    </row>
    <row r="11" spans="1:3" ht="15" customHeight="1" x14ac:dyDescent="0.25">
      <c r="A11" s="7">
        <v>42705</v>
      </c>
      <c r="B11" s="8">
        <v>31455.5</v>
      </c>
      <c r="C11" s="47" t="s">
        <v>149</v>
      </c>
    </row>
    <row r="12" spans="1:3" ht="15" customHeight="1" x14ac:dyDescent="0.25">
      <c r="A12" s="7">
        <v>42705</v>
      </c>
      <c r="B12" s="8">
        <v>67</v>
      </c>
      <c r="C12" s="47" t="s">
        <v>139</v>
      </c>
    </row>
    <row r="13" spans="1:3" x14ac:dyDescent="0.25">
      <c r="A13" s="7">
        <v>42717</v>
      </c>
      <c r="B13" s="8">
        <v>10970.08</v>
      </c>
      <c r="C13" s="47" t="s">
        <v>122</v>
      </c>
    </row>
    <row r="14" spans="1:3" x14ac:dyDescent="0.25">
      <c r="A14" s="7">
        <v>42719</v>
      </c>
      <c r="B14" s="8">
        <v>3150</v>
      </c>
      <c r="C14" s="43" t="s">
        <v>124</v>
      </c>
    </row>
    <row r="15" spans="1:3" x14ac:dyDescent="0.25">
      <c r="A15" s="7">
        <v>42719</v>
      </c>
      <c r="B15" s="8">
        <v>4500</v>
      </c>
      <c r="C15" s="43" t="s">
        <v>125</v>
      </c>
    </row>
    <row r="16" spans="1:3" x14ac:dyDescent="0.25">
      <c r="A16" s="7">
        <v>42719</v>
      </c>
      <c r="B16" s="8">
        <v>3540</v>
      </c>
      <c r="C16" s="43" t="s">
        <v>126</v>
      </c>
    </row>
    <row r="17" spans="1:3" x14ac:dyDescent="0.25">
      <c r="A17" s="7">
        <v>42724</v>
      </c>
      <c r="B17" s="8">
        <v>9730</v>
      </c>
      <c r="C17" s="43" t="s">
        <v>128</v>
      </c>
    </row>
    <row r="18" spans="1:3" x14ac:dyDescent="0.25">
      <c r="A18" s="17" t="s">
        <v>8</v>
      </c>
      <c r="B18" s="18"/>
      <c r="C18" s="19"/>
    </row>
    <row r="19" spans="1:3" x14ac:dyDescent="0.25">
      <c r="A19" s="64">
        <v>42705</v>
      </c>
      <c r="B19" s="65">
        <v>2240</v>
      </c>
      <c r="C19" s="43" t="s">
        <v>236</v>
      </c>
    </row>
    <row r="20" spans="1:3" x14ac:dyDescent="0.25">
      <c r="A20" s="64">
        <v>42705</v>
      </c>
      <c r="B20" s="65">
        <v>2450</v>
      </c>
      <c r="C20" s="43" t="s">
        <v>144</v>
      </c>
    </row>
    <row r="21" spans="1:3" x14ac:dyDescent="0.25">
      <c r="A21" s="64">
        <v>42705</v>
      </c>
      <c r="B21" s="65">
        <v>2835</v>
      </c>
      <c r="C21" s="43" t="s">
        <v>145</v>
      </c>
    </row>
    <row r="22" spans="1:3" x14ac:dyDescent="0.25">
      <c r="A22" s="64">
        <v>42705</v>
      </c>
      <c r="B22" s="65">
        <v>3185</v>
      </c>
      <c r="C22" s="43" t="s">
        <v>146</v>
      </c>
    </row>
    <row r="23" spans="1:3" x14ac:dyDescent="0.25">
      <c r="A23" s="64">
        <v>42705</v>
      </c>
      <c r="B23" s="65">
        <v>4158</v>
      </c>
      <c r="C23" s="43" t="s">
        <v>147</v>
      </c>
    </row>
    <row r="24" spans="1:3" x14ac:dyDescent="0.25">
      <c r="A24" s="64">
        <v>42705</v>
      </c>
      <c r="B24" s="65">
        <v>5215</v>
      </c>
      <c r="C24" s="43" t="s">
        <v>148</v>
      </c>
    </row>
    <row r="25" spans="1:3" x14ac:dyDescent="0.25">
      <c r="A25" s="64">
        <v>42705</v>
      </c>
      <c r="B25" s="65">
        <v>7455</v>
      </c>
      <c r="C25" s="43" t="s">
        <v>134</v>
      </c>
    </row>
    <row r="26" spans="1:3" x14ac:dyDescent="0.25">
      <c r="A26" s="64">
        <v>42709</v>
      </c>
      <c r="B26" s="65">
        <v>3296</v>
      </c>
      <c r="C26" s="43" t="s">
        <v>117</v>
      </c>
    </row>
    <row r="27" spans="1:3" x14ac:dyDescent="0.25">
      <c r="A27" s="64">
        <v>42710</v>
      </c>
      <c r="B27" s="65">
        <v>11371</v>
      </c>
      <c r="C27" s="43" t="s">
        <v>153</v>
      </c>
    </row>
    <row r="28" spans="1:3" x14ac:dyDescent="0.25">
      <c r="A28" s="64">
        <v>42711</v>
      </c>
      <c r="B28" s="65">
        <v>1990</v>
      </c>
      <c r="C28" s="43" t="s">
        <v>119</v>
      </c>
    </row>
    <row r="29" spans="1:3" x14ac:dyDescent="0.25">
      <c r="A29" s="64">
        <v>42713</v>
      </c>
      <c r="B29" s="65">
        <v>7400</v>
      </c>
      <c r="C29" s="43" t="s">
        <v>155</v>
      </c>
    </row>
    <row r="30" spans="1:3" x14ac:dyDescent="0.25">
      <c r="A30" s="64">
        <v>42717</v>
      </c>
      <c r="B30" s="65">
        <v>2972.52</v>
      </c>
      <c r="C30" s="43" t="s">
        <v>121</v>
      </c>
    </row>
    <row r="31" spans="1:3" x14ac:dyDescent="0.25">
      <c r="A31" s="64">
        <v>42719</v>
      </c>
      <c r="B31" s="65">
        <v>1206</v>
      </c>
      <c r="C31" s="43" t="s">
        <v>123</v>
      </c>
    </row>
    <row r="32" spans="1:3" x14ac:dyDescent="0.25">
      <c r="A32" s="64">
        <v>42721</v>
      </c>
      <c r="B32" s="65">
        <v>1550</v>
      </c>
      <c r="C32" s="43" t="s">
        <v>142</v>
      </c>
    </row>
    <row r="33" spans="1:3" x14ac:dyDescent="0.25">
      <c r="A33" s="64">
        <v>42721</v>
      </c>
      <c r="B33" s="65">
        <v>1010</v>
      </c>
      <c r="C33" s="43" t="s">
        <v>143</v>
      </c>
    </row>
    <row r="34" spans="1:3" x14ac:dyDescent="0.25">
      <c r="A34" s="64">
        <v>42724</v>
      </c>
      <c r="B34" s="65">
        <v>1759.5</v>
      </c>
      <c r="C34" s="43" t="s">
        <v>127</v>
      </c>
    </row>
    <row r="35" spans="1:3" x14ac:dyDescent="0.25">
      <c r="A35" s="64">
        <v>42730</v>
      </c>
      <c r="B35" s="65">
        <v>1394</v>
      </c>
      <c r="C35" s="43" t="s">
        <v>119</v>
      </c>
    </row>
    <row r="36" spans="1:3" x14ac:dyDescent="0.25">
      <c r="A36" s="64">
        <v>42730</v>
      </c>
      <c r="B36" s="65">
        <v>16467.5</v>
      </c>
      <c r="C36" s="43" t="s">
        <v>133</v>
      </c>
    </row>
    <row r="37" spans="1:3" x14ac:dyDescent="0.25">
      <c r="A37" s="7">
        <v>42734</v>
      </c>
      <c r="B37" s="8">
        <v>3546</v>
      </c>
      <c r="C37" s="43" t="s">
        <v>133</v>
      </c>
    </row>
    <row r="38" spans="1:3" x14ac:dyDescent="0.25">
      <c r="A38" s="7">
        <v>42734</v>
      </c>
      <c r="B38" s="8">
        <v>9687</v>
      </c>
      <c r="C38" s="43" t="s">
        <v>134</v>
      </c>
    </row>
    <row r="39" spans="1:3" x14ac:dyDescent="0.25">
      <c r="A39" s="17" t="s">
        <v>9</v>
      </c>
      <c r="B39" s="18"/>
      <c r="C39" s="19"/>
    </row>
    <row r="40" spans="1:3" x14ac:dyDescent="0.25">
      <c r="A40" s="7">
        <v>42709</v>
      </c>
      <c r="B40" s="8">
        <v>7047</v>
      </c>
      <c r="C40" s="47" t="s">
        <v>151</v>
      </c>
    </row>
    <row r="41" spans="1:3" x14ac:dyDescent="0.25">
      <c r="A41" s="7">
        <v>42712</v>
      </c>
      <c r="B41" s="8">
        <v>1700</v>
      </c>
      <c r="C41" s="47" t="s">
        <v>120</v>
      </c>
    </row>
    <row r="42" spans="1:3" x14ac:dyDescent="0.25">
      <c r="A42" s="7">
        <v>42717</v>
      </c>
      <c r="B42" s="8">
        <v>4000</v>
      </c>
      <c r="C42" s="47" t="s">
        <v>156</v>
      </c>
    </row>
    <row r="43" spans="1:3" x14ac:dyDescent="0.25">
      <c r="A43" s="7">
        <v>42720</v>
      </c>
      <c r="B43" s="8">
        <v>11130</v>
      </c>
      <c r="C43" s="47" t="s">
        <v>141</v>
      </c>
    </row>
    <row r="44" spans="1:3" x14ac:dyDescent="0.25">
      <c r="A44" s="7">
        <v>42723</v>
      </c>
      <c r="B44" s="8">
        <v>24500</v>
      </c>
      <c r="C44" s="47" t="s">
        <v>157</v>
      </c>
    </row>
    <row r="45" spans="1:3" x14ac:dyDescent="0.25">
      <c r="A45" s="7">
        <v>42734</v>
      </c>
      <c r="B45" s="8">
        <v>10100</v>
      </c>
      <c r="C45" s="47" t="s">
        <v>140</v>
      </c>
    </row>
    <row r="46" spans="1:3" x14ac:dyDescent="0.25">
      <c r="A46" s="77" t="s">
        <v>231</v>
      </c>
      <c r="B46" s="75"/>
      <c r="C46" s="76"/>
    </row>
    <row r="47" spans="1:3" x14ac:dyDescent="0.25">
      <c r="A47" s="7">
        <v>42709</v>
      </c>
      <c r="B47" s="8">
        <v>4700</v>
      </c>
      <c r="C47" s="47" t="s">
        <v>150</v>
      </c>
    </row>
    <row r="48" spans="1:3" x14ac:dyDescent="0.25">
      <c r="A48" s="7">
        <v>42709</v>
      </c>
      <c r="B48" s="8">
        <v>1478</v>
      </c>
      <c r="C48" s="47" t="s">
        <v>116</v>
      </c>
    </row>
    <row r="49" spans="1:3" x14ac:dyDescent="0.25">
      <c r="A49" s="7">
        <v>42709</v>
      </c>
      <c r="B49" s="8">
        <v>12740</v>
      </c>
      <c r="C49" s="47" t="s">
        <v>118</v>
      </c>
    </row>
    <row r="50" spans="1:3" x14ac:dyDescent="0.25">
      <c r="A50" s="7">
        <v>42710</v>
      </c>
      <c r="B50" s="8">
        <v>3000</v>
      </c>
      <c r="C50" s="47" t="s">
        <v>152</v>
      </c>
    </row>
    <row r="51" spans="1:3" x14ac:dyDescent="0.25">
      <c r="A51" s="7">
        <v>42712</v>
      </c>
      <c r="B51" s="8">
        <v>10000</v>
      </c>
      <c r="C51" s="47" t="s">
        <v>154</v>
      </c>
    </row>
    <row r="52" spans="1:3" x14ac:dyDescent="0.25">
      <c r="A52" s="7">
        <v>42731</v>
      </c>
      <c r="B52" s="8">
        <v>1308</v>
      </c>
      <c r="C52" s="47" t="s">
        <v>130</v>
      </c>
    </row>
    <row r="53" spans="1:3" ht="15" customHeight="1" x14ac:dyDescent="0.25">
      <c r="A53" s="7">
        <v>42732</v>
      </c>
      <c r="B53" s="8">
        <v>4500</v>
      </c>
      <c r="C53" s="47" t="s">
        <v>131</v>
      </c>
    </row>
    <row r="54" spans="1:3" x14ac:dyDescent="0.25">
      <c r="A54" s="17" t="s">
        <v>15</v>
      </c>
      <c r="B54" s="18"/>
      <c r="C54" s="19"/>
    </row>
    <row r="55" spans="1:3" x14ac:dyDescent="0.25">
      <c r="A55" s="7">
        <v>42705</v>
      </c>
      <c r="B55" s="65">
        <v>6300</v>
      </c>
      <c r="C55" s="47" t="s">
        <v>132</v>
      </c>
    </row>
    <row r="56" spans="1:3" x14ac:dyDescent="0.25">
      <c r="A56" s="7">
        <v>42709</v>
      </c>
      <c r="B56" s="8">
        <v>300</v>
      </c>
      <c r="C56" s="47" t="s">
        <v>115</v>
      </c>
    </row>
    <row r="57" spans="1:3" x14ac:dyDescent="0.25">
      <c r="A57" s="7">
        <v>42710</v>
      </c>
      <c r="B57" s="8">
        <v>606.34</v>
      </c>
      <c r="C57" s="47" t="s">
        <v>138</v>
      </c>
    </row>
    <row r="58" spans="1:3" x14ac:dyDescent="0.25">
      <c r="A58" s="7">
        <v>42718</v>
      </c>
      <c r="B58" s="8">
        <v>745.6</v>
      </c>
      <c r="C58" s="47" t="s">
        <v>138</v>
      </c>
    </row>
    <row r="59" spans="1:3" x14ac:dyDescent="0.25">
      <c r="A59" s="7">
        <v>42727</v>
      </c>
      <c r="B59" s="8">
        <v>53</v>
      </c>
      <c r="C59" s="47" t="s">
        <v>138</v>
      </c>
    </row>
    <row r="60" spans="1:3" x14ac:dyDescent="0.25">
      <c r="A60" s="7">
        <v>42730</v>
      </c>
      <c r="B60" s="8">
        <v>701</v>
      </c>
      <c r="C60" s="47" t="s">
        <v>129</v>
      </c>
    </row>
    <row r="61" spans="1:3" x14ac:dyDescent="0.25">
      <c r="A61" s="7">
        <v>42734</v>
      </c>
      <c r="B61" s="65">
        <v>5940</v>
      </c>
      <c r="C61" s="47" t="s">
        <v>135</v>
      </c>
    </row>
    <row r="62" spans="1:3" ht="15" customHeight="1" x14ac:dyDescent="0.25">
      <c r="A62" s="64">
        <v>42734</v>
      </c>
      <c r="B62" s="65">
        <v>5000</v>
      </c>
      <c r="C62" s="47" t="s">
        <v>136</v>
      </c>
    </row>
    <row r="63" spans="1:3" ht="15" customHeight="1" x14ac:dyDescent="0.25">
      <c r="A63" s="64">
        <v>42734</v>
      </c>
      <c r="B63" s="65">
        <v>15660</v>
      </c>
      <c r="C63" s="47" t="s">
        <v>224</v>
      </c>
    </row>
    <row r="64" spans="1:3" x14ac:dyDescent="0.25">
      <c r="A64" s="7"/>
      <c r="B64" s="8">
        <f>243.51+150+30+30+199+418+1600+350+350+224+1700+11+32+11+44+34.35+220+1700+6.87+2.1</f>
        <v>7355.8300000000008</v>
      </c>
      <c r="C64" s="43" t="s">
        <v>137</v>
      </c>
    </row>
    <row r="65" spans="1:3" x14ac:dyDescent="0.25">
      <c r="A65" s="11" t="s">
        <v>2</v>
      </c>
      <c r="B65" s="12">
        <f>SUM(B11:B64)</f>
        <v>293464.87000000005</v>
      </c>
      <c r="C65" s="13"/>
    </row>
    <row r="66" spans="1:3" x14ac:dyDescent="0.25">
      <c r="A66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A9:C9"/>
    <mergeCell ref="B2:C2"/>
    <mergeCell ref="B3:C3"/>
    <mergeCell ref="B4:C4"/>
    <mergeCell ref="B5:C5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3"/>
  <sheetViews>
    <sheetView showGridLines="0" topLeftCell="A55" workbookViewId="0">
      <selection activeCell="A8" sqref="A8"/>
    </sheetView>
  </sheetViews>
  <sheetFormatPr defaultRowHeight="15" x14ac:dyDescent="0.25"/>
  <cols>
    <col min="1" max="1" width="20.7109375" style="1" customWidth="1"/>
    <col min="2" max="2" width="20.7109375" customWidth="1"/>
    <col min="3" max="3" width="32.85546875" customWidth="1"/>
    <col min="4" max="4" width="70.28515625" customWidth="1"/>
  </cols>
  <sheetData>
    <row r="1" spans="1:4" ht="18.75" x14ac:dyDescent="0.3">
      <c r="B1" s="101" t="s">
        <v>20</v>
      </c>
      <c r="C1" s="101"/>
      <c r="D1" s="101"/>
    </row>
    <row r="2" spans="1:4" ht="18.75" x14ac:dyDescent="0.3">
      <c r="B2" s="101" t="s">
        <v>21</v>
      </c>
      <c r="C2" s="101"/>
      <c r="D2" s="101"/>
    </row>
    <row r="3" spans="1:4" ht="18" customHeight="1" x14ac:dyDescent="0.3">
      <c r="B3" s="9"/>
      <c r="C3" s="9"/>
    </row>
    <row r="4" spans="1:4" ht="18.75" x14ac:dyDescent="0.25">
      <c r="B4" s="99" t="s">
        <v>10</v>
      </c>
      <c r="C4" s="99"/>
      <c r="D4" s="99"/>
    </row>
    <row r="5" spans="1:4" ht="18.75" x14ac:dyDescent="0.25">
      <c r="B5" s="99" t="s">
        <v>18</v>
      </c>
      <c r="C5" s="99"/>
      <c r="D5" s="99"/>
    </row>
    <row r="6" spans="1:4" ht="18.75" x14ac:dyDescent="0.3">
      <c r="B6" s="100" t="s">
        <v>64</v>
      </c>
      <c r="C6" s="100"/>
      <c r="D6" s="100"/>
    </row>
    <row r="9" spans="1:4" x14ac:dyDescent="0.25">
      <c r="A9" s="11" t="s">
        <v>16</v>
      </c>
      <c r="B9" s="29" t="s">
        <v>7</v>
      </c>
      <c r="C9" s="55" t="s">
        <v>1</v>
      </c>
      <c r="D9" s="56" t="s">
        <v>6</v>
      </c>
    </row>
    <row r="10" spans="1:4" x14ac:dyDescent="0.25">
      <c r="A10" s="44">
        <v>42704</v>
      </c>
      <c r="B10" s="73">
        <v>500</v>
      </c>
      <c r="C10" s="45" t="s">
        <v>66</v>
      </c>
      <c r="D10" s="45" t="s">
        <v>34</v>
      </c>
    </row>
    <row r="11" spans="1:4" x14ac:dyDescent="0.25">
      <c r="A11" s="44">
        <v>42705</v>
      </c>
      <c r="B11" s="71">
        <v>250</v>
      </c>
      <c r="C11" s="45" t="s">
        <v>67</v>
      </c>
      <c r="D11" s="45" t="s">
        <v>32</v>
      </c>
    </row>
    <row r="12" spans="1:4" x14ac:dyDescent="0.25">
      <c r="A12" s="44">
        <v>42705</v>
      </c>
      <c r="B12" s="71">
        <v>500</v>
      </c>
      <c r="C12" s="45" t="s">
        <v>31</v>
      </c>
      <c r="D12" s="45" t="s">
        <v>32</v>
      </c>
    </row>
    <row r="13" spans="1:4" x14ac:dyDescent="0.25">
      <c r="A13" s="44">
        <v>42705</v>
      </c>
      <c r="B13" s="71">
        <v>1500</v>
      </c>
      <c r="C13" s="45" t="s">
        <v>68</v>
      </c>
      <c r="D13" s="45" t="s">
        <v>32</v>
      </c>
    </row>
    <row r="14" spans="1:4" x14ac:dyDescent="0.25">
      <c r="A14" s="44">
        <v>42705</v>
      </c>
      <c r="B14" s="71">
        <v>100</v>
      </c>
      <c r="C14" s="45" t="s">
        <v>33</v>
      </c>
      <c r="D14" s="45" t="s">
        <v>34</v>
      </c>
    </row>
    <row r="15" spans="1:4" x14ac:dyDescent="0.25">
      <c r="A15" s="44">
        <v>42705</v>
      </c>
      <c r="B15" s="71">
        <v>200</v>
      </c>
      <c r="C15" s="45" t="s">
        <v>69</v>
      </c>
      <c r="D15" s="45" t="s">
        <v>32</v>
      </c>
    </row>
    <row r="16" spans="1:4" x14ac:dyDescent="0.25">
      <c r="A16" s="44">
        <v>42706</v>
      </c>
      <c r="B16" s="71">
        <v>200</v>
      </c>
      <c r="C16" s="45" t="s">
        <v>70</v>
      </c>
      <c r="D16" s="45" t="s">
        <v>32</v>
      </c>
    </row>
    <row r="17" spans="1:4" x14ac:dyDescent="0.25">
      <c r="A17" s="44">
        <v>42707</v>
      </c>
      <c r="B17" s="71">
        <v>100</v>
      </c>
      <c r="C17" s="45" t="s">
        <v>71</v>
      </c>
      <c r="D17" s="45" t="s">
        <v>32</v>
      </c>
    </row>
    <row r="18" spans="1:4" x14ac:dyDescent="0.25">
      <c r="A18" s="44">
        <v>42707</v>
      </c>
      <c r="B18" s="71">
        <v>100</v>
      </c>
      <c r="C18" s="45" t="s">
        <v>72</v>
      </c>
      <c r="D18" s="45" t="s">
        <v>32</v>
      </c>
    </row>
    <row r="19" spans="1:4" x14ac:dyDescent="0.25">
      <c r="A19" s="44">
        <v>42707</v>
      </c>
      <c r="B19" s="71">
        <v>500</v>
      </c>
      <c r="C19" s="45" t="s">
        <v>73</v>
      </c>
      <c r="D19" s="45" t="s">
        <v>32</v>
      </c>
    </row>
    <row r="20" spans="1:4" x14ac:dyDescent="0.25">
      <c r="A20" s="44">
        <v>42710</v>
      </c>
      <c r="B20" s="71">
        <v>500</v>
      </c>
      <c r="C20" s="45" t="s">
        <v>74</v>
      </c>
      <c r="D20" s="45" t="s">
        <v>32</v>
      </c>
    </row>
    <row r="21" spans="1:4" x14ac:dyDescent="0.25">
      <c r="A21" s="44">
        <v>42711</v>
      </c>
      <c r="B21" s="71">
        <v>500</v>
      </c>
      <c r="C21" s="45" t="s">
        <v>75</v>
      </c>
      <c r="D21" s="45" t="s">
        <v>32</v>
      </c>
    </row>
    <row r="22" spans="1:4" x14ac:dyDescent="0.25">
      <c r="A22" s="44">
        <v>42712</v>
      </c>
      <c r="B22" s="71">
        <v>500</v>
      </c>
      <c r="C22" s="45" t="s">
        <v>76</v>
      </c>
      <c r="D22" s="45" t="s">
        <v>32</v>
      </c>
    </row>
    <row r="23" spans="1:4" x14ac:dyDescent="0.25">
      <c r="A23" s="44">
        <v>42713</v>
      </c>
      <c r="B23" s="71">
        <v>500</v>
      </c>
      <c r="C23" s="45" t="s">
        <v>50</v>
      </c>
      <c r="D23" s="45" t="s">
        <v>32</v>
      </c>
    </row>
    <row r="24" spans="1:4" x14ac:dyDescent="0.25">
      <c r="A24" s="44">
        <v>42714</v>
      </c>
      <c r="B24" s="71">
        <v>500</v>
      </c>
      <c r="C24" s="45" t="s">
        <v>77</v>
      </c>
      <c r="D24" s="45" t="s">
        <v>32</v>
      </c>
    </row>
    <row r="25" spans="1:4" x14ac:dyDescent="0.25">
      <c r="A25" s="44">
        <v>42715</v>
      </c>
      <c r="B25" s="71">
        <v>100</v>
      </c>
      <c r="C25" s="45" t="s">
        <v>78</v>
      </c>
      <c r="D25" s="45" t="s">
        <v>79</v>
      </c>
    </row>
    <row r="26" spans="1:4" x14ac:dyDescent="0.25">
      <c r="A26" s="44">
        <v>42715</v>
      </c>
      <c r="B26" s="71">
        <v>500</v>
      </c>
      <c r="C26" s="45" t="s">
        <v>80</v>
      </c>
      <c r="D26" s="45" t="s">
        <v>32</v>
      </c>
    </row>
    <row r="27" spans="1:4" x14ac:dyDescent="0.25">
      <c r="A27" s="44">
        <v>42715</v>
      </c>
      <c r="B27" s="71">
        <v>250</v>
      </c>
      <c r="C27" s="45" t="s">
        <v>36</v>
      </c>
      <c r="D27" s="45" t="s">
        <v>32</v>
      </c>
    </row>
    <row r="28" spans="1:4" x14ac:dyDescent="0.25">
      <c r="A28" s="44">
        <v>42716</v>
      </c>
      <c r="B28" s="71">
        <v>1000</v>
      </c>
      <c r="C28" s="45" t="s">
        <v>37</v>
      </c>
      <c r="D28" s="45" t="s">
        <v>32</v>
      </c>
    </row>
    <row r="29" spans="1:4" x14ac:dyDescent="0.25">
      <c r="A29" s="44">
        <v>42716</v>
      </c>
      <c r="B29" s="71">
        <v>15000</v>
      </c>
      <c r="C29" s="45" t="s">
        <v>49</v>
      </c>
      <c r="D29" s="45" t="s">
        <v>32</v>
      </c>
    </row>
    <row r="30" spans="1:4" x14ac:dyDescent="0.25">
      <c r="A30" s="44">
        <v>42717</v>
      </c>
      <c r="B30" s="71">
        <v>500</v>
      </c>
      <c r="C30" s="45" t="s">
        <v>81</v>
      </c>
      <c r="D30" s="45" t="s">
        <v>32</v>
      </c>
    </row>
    <row r="31" spans="1:4" x14ac:dyDescent="0.25">
      <c r="A31" s="44">
        <v>42717</v>
      </c>
      <c r="B31" s="71">
        <v>500</v>
      </c>
      <c r="C31" s="45" t="s">
        <v>82</v>
      </c>
      <c r="D31" s="45" t="s">
        <v>32</v>
      </c>
    </row>
    <row r="32" spans="1:4" x14ac:dyDescent="0.25">
      <c r="A32" s="44">
        <v>42718</v>
      </c>
      <c r="B32" s="71">
        <v>100</v>
      </c>
      <c r="C32" s="45" t="s">
        <v>54</v>
      </c>
      <c r="D32" s="45" t="s">
        <v>32</v>
      </c>
    </row>
    <row r="33" spans="1:4" x14ac:dyDescent="0.25">
      <c r="A33" s="44">
        <v>42719</v>
      </c>
      <c r="B33" s="71">
        <v>100</v>
      </c>
      <c r="C33" s="45" t="s">
        <v>48</v>
      </c>
      <c r="D33" s="45" t="s">
        <v>32</v>
      </c>
    </row>
    <row r="34" spans="1:4" x14ac:dyDescent="0.25">
      <c r="A34" s="44">
        <v>42720</v>
      </c>
      <c r="B34" s="71">
        <v>350</v>
      </c>
      <c r="C34" s="45" t="s">
        <v>83</v>
      </c>
      <c r="D34" s="45" t="s">
        <v>32</v>
      </c>
    </row>
    <row r="35" spans="1:4" x14ac:dyDescent="0.25">
      <c r="A35" s="44">
        <v>42721</v>
      </c>
      <c r="B35" s="71">
        <v>500</v>
      </c>
      <c r="C35" s="45" t="s">
        <v>55</v>
      </c>
      <c r="D35" s="45" t="s">
        <v>32</v>
      </c>
    </row>
    <row r="36" spans="1:4" x14ac:dyDescent="0.25">
      <c r="A36" s="44">
        <v>42721</v>
      </c>
      <c r="B36" s="71">
        <v>100</v>
      </c>
      <c r="C36" s="45" t="s">
        <v>84</v>
      </c>
      <c r="D36" s="45" t="s">
        <v>32</v>
      </c>
    </row>
    <row r="37" spans="1:4" x14ac:dyDescent="0.25">
      <c r="A37" s="44">
        <v>42722</v>
      </c>
      <c r="B37" s="71">
        <v>500</v>
      </c>
      <c r="C37" s="45" t="s">
        <v>35</v>
      </c>
      <c r="D37" s="45" t="s">
        <v>32</v>
      </c>
    </row>
    <row r="38" spans="1:4" x14ac:dyDescent="0.25">
      <c r="A38" s="44">
        <v>42723</v>
      </c>
      <c r="B38" s="71">
        <v>500</v>
      </c>
      <c r="C38" s="45" t="s">
        <v>38</v>
      </c>
      <c r="D38" s="45" t="s">
        <v>32</v>
      </c>
    </row>
    <row r="39" spans="1:4" x14ac:dyDescent="0.25">
      <c r="A39" s="44">
        <v>42723</v>
      </c>
      <c r="B39" s="71">
        <v>100</v>
      </c>
      <c r="C39" s="45" t="s">
        <v>85</v>
      </c>
      <c r="D39" s="45" t="s">
        <v>32</v>
      </c>
    </row>
    <row r="40" spans="1:4" x14ac:dyDescent="0.25">
      <c r="A40" s="44">
        <v>42723</v>
      </c>
      <c r="B40" s="71">
        <v>500</v>
      </c>
      <c r="C40" s="45" t="s">
        <v>56</v>
      </c>
      <c r="D40" s="45" t="s">
        <v>86</v>
      </c>
    </row>
    <row r="41" spans="1:4" x14ac:dyDescent="0.25">
      <c r="A41" s="44">
        <v>42723</v>
      </c>
      <c r="B41" s="71">
        <v>500</v>
      </c>
      <c r="C41" s="45" t="s">
        <v>39</v>
      </c>
      <c r="D41" s="45" t="s">
        <v>32</v>
      </c>
    </row>
    <row r="42" spans="1:4" x14ac:dyDescent="0.25">
      <c r="A42" s="44">
        <v>42724</v>
      </c>
      <c r="B42" s="71">
        <v>500</v>
      </c>
      <c r="C42" s="45" t="s">
        <v>40</v>
      </c>
      <c r="D42" s="45" t="s">
        <v>32</v>
      </c>
    </row>
    <row r="43" spans="1:4" x14ac:dyDescent="0.25">
      <c r="A43" s="44">
        <v>42724</v>
      </c>
      <c r="B43" s="71">
        <v>2000</v>
      </c>
      <c r="C43" s="45" t="s">
        <v>87</v>
      </c>
      <c r="D43" s="45" t="s">
        <v>32</v>
      </c>
    </row>
    <row r="44" spans="1:4" x14ac:dyDescent="0.25">
      <c r="A44" s="44">
        <v>42725</v>
      </c>
      <c r="B44" s="71">
        <v>149</v>
      </c>
      <c r="C44" s="45" t="s">
        <v>47</v>
      </c>
      <c r="D44" s="45" t="s">
        <v>32</v>
      </c>
    </row>
    <row r="45" spans="1:4" x14ac:dyDescent="0.25">
      <c r="A45" s="44">
        <v>42726</v>
      </c>
      <c r="B45" s="71">
        <v>500</v>
      </c>
      <c r="C45" s="45" t="s">
        <v>88</v>
      </c>
      <c r="D45" s="45" t="s">
        <v>32</v>
      </c>
    </row>
    <row r="46" spans="1:4" x14ac:dyDescent="0.25">
      <c r="A46" s="44">
        <v>42727</v>
      </c>
      <c r="B46" s="71">
        <v>1000</v>
      </c>
      <c r="C46" s="45" t="s">
        <v>89</v>
      </c>
      <c r="D46" s="45" t="s">
        <v>79</v>
      </c>
    </row>
    <row r="47" spans="1:4" x14ac:dyDescent="0.25">
      <c r="A47" s="44">
        <v>42727</v>
      </c>
      <c r="B47" s="71">
        <v>100</v>
      </c>
      <c r="C47" s="45" t="s">
        <v>41</v>
      </c>
      <c r="D47" s="45" t="s">
        <v>32</v>
      </c>
    </row>
    <row r="48" spans="1:4" x14ac:dyDescent="0.25">
      <c r="A48" s="44">
        <v>42727</v>
      </c>
      <c r="B48" s="71">
        <v>1000</v>
      </c>
      <c r="C48" s="45" t="s">
        <v>90</v>
      </c>
      <c r="D48" s="45" t="s">
        <v>32</v>
      </c>
    </row>
    <row r="49" spans="1:4" x14ac:dyDescent="0.25">
      <c r="A49" s="44">
        <v>42728</v>
      </c>
      <c r="B49" s="71">
        <v>500</v>
      </c>
      <c r="C49" s="45" t="s">
        <v>91</v>
      </c>
      <c r="D49" s="45" t="s">
        <v>32</v>
      </c>
    </row>
    <row r="50" spans="1:4" x14ac:dyDescent="0.25">
      <c r="A50" s="44">
        <v>42729</v>
      </c>
      <c r="B50" s="71">
        <v>1000</v>
      </c>
      <c r="C50" s="45" t="s">
        <v>92</v>
      </c>
      <c r="D50" s="45" t="s">
        <v>32</v>
      </c>
    </row>
    <row r="51" spans="1:4" x14ac:dyDescent="0.25">
      <c r="A51" s="44">
        <v>42729</v>
      </c>
      <c r="B51" s="71">
        <v>1200</v>
      </c>
      <c r="C51" s="45" t="s">
        <v>93</v>
      </c>
      <c r="D51" s="45" t="s">
        <v>32</v>
      </c>
    </row>
    <row r="52" spans="1:4" x14ac:dyDescent="0.25">
      <c r="A52" s="44">
        <v>42729</v>
      </c>
      <c r="B52" s="71">
        <v>500</v>
      </c>
      <c r="C52" s="45" t="s">
        <v>94</v>
      </c>
      <c r="D52" s="45" t="s">
        <v>32</v>
      </c>
    </row>
    <row r="53" spans="1:4" x14ac:dyDescent="0.25">
      <c r="A53" s="44">
        <v>42729</v>
      </c>
      <c r="B53" s="71">
        <v>500</v>
      </c>
      <c r="C53" s="45" t="s">
        <v>57</v>
      </c>
      <c r="D53" s="45" t="s">
        <v>32</v>
      </c>
    </row>
    <row r="54" spans="1:4" x14ac:dyDescent="0.25">
      <c r="A54" s="44">
        <v>42730</v>
      </c>
      <c r="B54" s="71">
        <v>5000</v>
      </c>
      <c r="C54" s="45" t="s">
        <v>42</v>
      </c>
      <c r="D54" s="45" t="s">
        <v>32</v>
      </c>
    </row>
    <row r="55" spans="1:4" x14ac:dyDescent="0.25">
      <c r="A55" s="44">
        <v>42730</v>
      </c>
      <c r="B55" s="71">
        <v>500</v>
      </c>
      <c r="C55" s="45" t="s">
        <v>58</v>
      </c>
      <c r="D55" s="45" t="s">
        <v>32</v>
      </c>
    </row>
    <row r="56" spans="1:4" x14ac:dyDescent="0.25">
      <c r="A56" s="44">
        <v>42730</v>
      </c>
      <c r="B56" s="71">
        <v>500</v>
      </c>
      <c r="C56" s="45" t="s">
        <v>43</v>
      </c>
      <c r="D56" s="45" t="s">
        <v>32</v>
      </c>
    </row>
    <row r="57" spans="1:4" x14ac:dyDescent="0.25">
      <c r="A57" s="44">
        <v>42731</v>
      </c>
      <c r="B57" s="71">
        <v>500</v>
      </c>
      <c r="C57" s="45" t="s">
        <v>53</v>
      </c>
      <c r="D57" s="45" t="s">
        <v>32</v>
      </c>
    </row>
    <row r="58" spans="1:4" x14ac:dyDescent="0.25">
      <c r="A58" s="44">
        <v>42732</v>
      </c>
      <c r="B58" s="71">
        <v>500</v>
      </c>
      <c r="C58" s="45" t="s">
        <v>95</v>
      </c>
      <c r="D58" s="45" t="s">
        <v>32</v>
      </c>
    </row>
    <row r="59" spans="1:4" x14ac:dyDescent="0.25">
      <c r="A59" s="44">
        <v>42732</v>
      </c>
      <c r="B59" s="71">
        <v>500</v>
      </c>
      <c r="C59" s="45" t="s">
        <v>96</v>
      </c>
      <c r="D59" s="45" t="s">
        <v>32</v>
      </c>
    </row>
    <row r="60" spans="1:4" x14ac:dyDescent="0.25">
      <c r="A60" s="44">
        <v>42733</v>
      </c>
      <c r="B60" s="71">
        <v>1200</v>
      </c>
      <c r="C60" s="45" t="s">
        <v>97</v>
      </c>
      <c r="D60" s="45" t="s">
        <v>32</v>
      </c>
    </row>
    <row r="61" spans="1:4" x14ac:dyDescent="0.25">
      <c r="A61" s="44">
        <v>42733</v>
      </c>
      <c r="B61" s="71">
        <v>200</v>
      </c>
      <c r="C61" s="45" t="s">
        <v>52</v>
      </c>
      <c r="D61" s="45" t="s">
        <v>34</v>
      </c>
    </row>
    <row r="62" spans="1:4" x14ac:dyDescent="0.25">
      <c r="A62" s="57" t="s">
        <v>2</v>
      </c>
      <c r="B62" s="58">
        <f>SUM(B10:B61)</f>
        <v>45399</v>
      </c>
      <c r="C62" s="59"/>
      <c r="D62" s="59"/>
    </row>
    <row r="63" spans="1:4" ht="45" x14ac:dyDescent="0.25">
      <c r="A63" s="50" t="s">
        <v>22</v>
      </c>
      <c r="B63" s="12">
        <f>B62-B62*3%</f>
        <v>44037.03</v>
      </c>
      <c r="C63" s="60"/>
      <c r="D63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4:D4"/>
    <mergeCell ref="B5:D5"/>
    <mergeCell ref="B6:D6"/>
    <mergeCell ref="B1:D1"/>
    <mergeCell ref="B2:D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9" customWidth="1"/>
    <col min="5" max="5" width="58.42578125" customWidth="1"/>
  </cols>
  <sheetData>
    <row r="1" spans="1:5" ht="18.75" x14ac:dyDescent="0.3">
      <c r="B1" s="101" t="s">
        <v>20</v>
      </c>
      <c r="C1" s="101"/>
      <c r="D1" s="101"/>
      <c r="E1" s="101"/>
    </row>
    <row r="2" spans="1:5" ht="18.75" x14ac:dyDescent="0.3">
      <c r="B2" s="101" t="s">
        <v>21</v>
      </c>
      <c r="C2" s="101"/>
      <c r="D2" s="101"/>
      <c r="E2" s="101"/>
    </row>
    <row r="3" spans="1:5" ht="18" customHeight="1" x14ac:dyDescent="0.3">
      <c r="D3" s="48"/>
      <c r="E3" s="9"/>
    </row>
    <row r="4" spans="1:5" ht="18.75" x14ac:dyDescent="0.25">
      <c r="B4" s="99" t="s">
        <v>24</v>
      </c>
      <c r="C4" s="99"/>
      <c r="D4" s="99"/>
      <c r="E4" s="99"/>
    </row>
    <row r="5" spans="1:5" ht="18.75" x14ac:dyDescent="0.25">
      <c r="B5" s="99" t="s">
        <v>64</v>
      </c>
      <c r="C5" s="99"/>
      <c r="D5" s="99"/>
      <c r="E5" s="99"/>
    </row>
    <row r="6" spans="1:5" ht="18.75" x14ac:dyDescent="0.3">
      <c r="D6" s="100"/>
      <c r="E6" s="100"/>
    </row>
    <row r="8" spans="1:5" s="54" customFormat="1" ht="30" x14ac:dyDescent="0.25">
      <c r="A8" s="50" t="s">
        <v>16</v>
      </c>
      <c r="B8" s="51" t="s">
        <v>25</v>
      </c>
      <c r="C8" s="51" t="s">
        <v>28</v>
      </c>
      <c r="D8" s="52" t="s">
        <v>7</v>
      </c>
      <c r="E8" s="53" t="s">
        <v>1</v>
      </c>
    </row>
    <row r="9" spans="1:5" x14ac:dyDescent="0.25">
      <c r="A9" s="44">
        <v>42703</v>
      </c>
      <c r="B9" s="44">
        <v>42706</v>
      </c>
      <c r="C9" s="69" t="s">
        <v>225</v>
      </c>
      <c r="D9" s="46">
        <v>500</v>
      </c>
      <c r="E9" s="70" t="s">
        <v>230</v>
      </c>
    </row>
    <row r="10" spans="1:5" x14ac:dyDescent="0.25">
      <c r="A10" s="44">
        <v>42705</v>
      </c>
      <c r="B10" s="44">
        <v>42710</v>
      </c>
      <c r="C10" s="69" t="s">
        <v>225</v>
      </c>
      <c r="D10" s="46">
        <v>870</v>
      </c>
      <c r="E10" s="70" t="s">
        <v>226</v>
      </c>
    </row>
    <row r="11" spans="1:5" ht="15" customHeight="1" x14ac:dyDescent="0.25">
      <c r="A11" s="102" t="s">
        <v>51</v>
      </c>
      <c r="B11" s="103"/>
      <c r="C11" s="103"/>
      <c r="D11" s="31">
        <f>SUM(D9:D10)-29.5</f>
        <v>1340.5</v>
      </c>
      <c r="E11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D6:E6"/>
    <mergeCell ref="B4:E4"/>
    <mergeCell ref="B1:E1"/>
    <mergeCell ref="B2:E2"/>
    <mergeCell ref="B5:E5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2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44.85546875" customWidth="1"/>
  </cols>
  <sheetData>
    <row r="1" spans="1:4" ht="18.75" x14ac:dyDescent="0.3">
      <c r="B1" s="101" t="s">
        <v>20</v>
      </c>
      <c r="C1" s="101"/>
      <c r="D1" s="101"/>
    </row>
    <row r="2" spans="1:4" ht="18.75" x14ac:dyDescent="0.3">
      <c r="B2" s="101" t="s">
        <v>21</v>
      </c>
      <c r="C2" s="101"/>
      <c r="D2" s="101"/>
    </row>
    <row r="3" spans="1:4" ht="18" customHeight="1" x14ac:dyDescent="0.3">
      <c r="C3" s="48"/>
      <c r="D3" s="9"/>
    </row>
    <row r="4" spans="1:4" ht="18.75" x14ac:dyDescent="0.25">
      <c r="B4" s="99" t="s">
        <v>29</v>
      </c>
      <c r="C4" s="99"/>
      <c r="D4" s="99"/>
    </row>
    <row r="5" spans="1:4" ht="18.75" x14ac:dyDescent="0.25">
      <c r="B5" s="99" t="s">
        <v>64</v>
      </c>
      <c r="C5" s="99"/>
      <c r="D5" s="99"/>
    </row>
    <row r="6" spans="1:4" ht="18.75" x14ac:dyDescent="0.3">
      <c r="C6" s="100"/>
      <c r="D6" s="100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1</v>
      </c>
    </row>
    <row r="9" spans="1:4" x14ac:dyDescent="0.25">
      <c r="A9" s="61">
        <v>42713</v>
      </c>
      <c r="B9" s="61">
        <v>42716</v>
      </c>
      <c r="C9" s="62">
        <v>10</v>
      </c>
      <c r="D9" s="81" t="s">
        <v>234</v>
      </c>
    </row>
    <row r="10" spans="1:4" x14ac:dyDescent="0.25">
      <c r="A10" s="3"/>
      <c r="B10" s="3">
        <v>42718</v>
      </c>
      <c r="C10" s="67">
        <v>1000</v>
      </c>
      <c r="D10" s="43" t="s">
        <v>235</v>
      </c>
    </row>
    <row r="11" spans="1:4" x14ac:dyDescent="0.25">
      <c r="A11" s="104" t="s">
        <v>2</v>
      </c>
      <c r="B11" s="105"/>
      <c r="C11" s="67">
        <f>SUM(C9:C10)</f>
        <v>1010</v>
      </c>
      <c r="D11" s="43"/>
    </row>
    <row r="12" spans="1:4" ht="30" customHeight="1" x14ac:dyDescent="0.25">
      <c r="A12" s="102" t="s">
        <v>233</v>
      </c>
      <c r="B12" s="103"/>
      <c r="C12" s="12">
        <f>C11-0.35-28</f>
        <v>981.65</v>
      </c>
      <c r="D12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D1"/>
    <mergeCell ref="B2:D2"/>
    <mergeCell ref="B4:D4"/>
    <mergeCell ref="B5:D5"/>
    <mergeCell ref="C6:D6"/>
    <mergeCell ref="A12:B12"/>
    <mergeCell ref="A11:B1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5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35.5703125" customWidth="1"/>
  </cols>
  <sheetData>
    <row r="1" spans="1:4" ht="18.75" x14ac:dyDescent="0.3">
      <c r="B1" s="101" t="s">
        <v>20</v>
      </c>
      <c r="C1" s="101"/>
      <c r="D1" s="101"/>
    </row>
    <row r="2" spans="1:4" ht="18.75" x14ac:dyDescent="0.3">
      <c r="B2" s="101" t="s">
        <v>21</v>
      </c>
      <c r="C2" s="101"/>
      <c r="D2" s="101"/>
    </row>
    <row r="3" spans="1:4" ht="18" customHeight="1" x14ac:dyDescent="0.3">
      <c r="C3" s="48"/>
      <c r="D3" s="9"/>
    </row>
    <row r="4" spans="1:4" ht="18.75" x14ac:dyDescent="0.25">
      <c r="B4" s="99" t="s">
        <v>44</v>
      </c>
      <c r="C4" s="99"/>
      <c r="D4" s="99"/>
    </row>
    <row r="5" spans="1:4" ht="18.75" x14ac:dyDescent="0.25">
      <c r="B5" s="99" t="s">
        <v>64</v>
      </c>
      <c r="C5" s="99"/>
      <c r="D5" s="99"/>
    </row>
    <row r="6" spans="1:4" ht="18.75" x14ac:dyDescent="0.3">
      <c r="C6" s="100"/>
      <c r="D6" s="100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59</v>
      </c>
    </row>
    <row r="9" spans="1:4" x14ac:dyDescent="0.25">
      <c r="A9" s="3">
        <v>42681</v>
      </c>
      <c r="B9" s="3">
        <v>42710</v>
      </c>
      <c r="C9" s="67">
        <v>1</v>
      </c>
      <c r="D9" s="82">
        <v>4820</v>
      </c>
    </row>
    <row r="10" spans="1:4" x14ac:dyDescent="0.25">
      <c r="A10" s="3">
        <v>42690</v>
      </c>
      <c r="B10" s="3">
        <v>42710</v>
      </c>
      <c r="C10" s="67">
        <v>300</v>
      </c>
      <c r="D10" s="82">
        <v>1768</v>
      </c>
    </row>
    <row r="11" spans="1:4" x14ac:dyDescent="0.25">
      <c r="A11" s="3">
        <v>42700</v>
      </c>
      <c r="B11" s="3">
        <v>42710</v>
      </c>
      <c r="C11" s="67">
        <v>600</v>
      </c>
      <c r="D11" s="82">
        <v>3521</v>
      </c>
    </row>
    <row r="12" spans="1:4" x14ac:dyDescent="0.25">
      <c r="A12" s="3">
        <v>42702</v>
      </c>
      <c r="B12" s="3">
        <v>42710</v>
      </c>
      <c r="C12" s="67">
        <v>500</v>
      </c>
      <c r="D12" s="82">
        <v>5030</v>
      </c>
    </row>
    <row r="13" spans="1:4" x14ac:dyDescent="0.25">
      <c r="A13" s="3">
        <v>42702</v>
      </c>
      <c r="B13" s="3">
        <v>42710</v>
      </c>
      <c r="C13" s="67">
        <v>100</v>
      </c>
      <c r="D13" s="82">
        <v>6323</v>
      </c>
    </row>
    <row r="14" spans="1:4" x14ac:dyDescent="0.25">
      <c r="A14" s="104" t="s">
        <v>2</v>
      </c>
      <c r="B14" s="105"/>
      <c r="C14" s="67">
        <f>SUM(C9:C13)</f>
        <v>1501</v>
      </c>
      <c r="D14" s="43"/>
    </row>
    <row r="15" spans="1:4" ht="30" customHeight="1" x14ac:dyDescent="0.25">
      <c r="A15" s="102" t="s">
        <v>46</v>
      </c>
      <c r="B15" s="103"/>
      <c r="C15" s="12">
        <f>C14-C14*5%</f>
        <v>1425.95</v>
      </c>
      <c r="D15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5:B15"/>
    <mergeCell ref="B1:D1"/>
    <mergeCell ref="B2:D2"/>
    <mergeCell ref="B4:D4"/>
    <mergeCell ref="B5:D5"/>
    <mergeCell ref="C6:D6"/>
    <mergeCell ref="A14:B14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28"/>
  <sheetViews>
    <sheetView showGridLines="0" topLeftCell="A7" workbookViewId="0">
      <selection activeCell="A8" sqref="A8"/>
    </sheetView>
  </sheetViews>
  <sheetFormatPr defaultRowHeight="15" x14ac:dyDescent="0.25"/>
  <cols>
    <col min="1" max="1" width="22.5703125" customWidth="1"/>
    <col min="2" max="2" width="27" customWidth="1"/>
    <col min="3" max="3" width="73.5703125" customWidth="1"/>
  </cols>
  <sheetData>
    <row r="1" spans="1:3" ht="18.75" x14ac:dyDescent="0.3">
      <c r="B1" s="101" t="s">
        <v>20</v>
      </c>
      <c r="C1" s="101"/>
    </row>
    <row r="2" spans="1:3" ht="18.75" x14ac:dyDescent="0.3">
      <c r="B2" s="101" t="s">
        <v>21</v>
      </c>
      <c r="C2" s="101"/>
    </row>
    <row r="3" spans="1:3" ht="18" customHeight="1" x14ac:dyDescent="0.3">
      <c r="B3" s="9"/>
      <c r="C3" s="9"/>
    </row>
    <row r="4" spans="1:3" ht="18.75" x14ac:dyDescent="0.25">
      <c r="B4" s="99" t="s">
        <v>11</v>
      </c>
      <c r="C4" s="99"/>
    </row>
    <row r="5" spans="1:3" ht="18.75" x14ac:dyDescent="0.25">
      <c r="B5" s="99" t="s">
        <v>19</v>
      </c>
      <c r="C5" s="99"/>
    </row>
    <row r="6" spans="1:3" ht="18.75" x14ac:dyDescent="0.3">
      <c r="B6" s="100" t="s">
        <v>65</v>
      </c>
      <c r="C6" s="100"/>
    </row>
    <row r="9" spans="1:3" x14ac:dyDescent="0.25">
      <c r="A9" s="11" t="s">
        <v>0</v>
      </c>
      <c r="B9" s="29" t="s">
        <v>7</v>
      </c>
      <c r="C9" s="30" t="s">
        <v>1</v>
      </c>
    </row>
    <row r="10" spans="1:3" x14ac:dyDescent="0.25">
      <c r="A10" s="3">
        <v>42705</v>
      </c>
      <c r="B10" s="4">
        <v>200</v>
      </c>
      <c r="C10" s="68" t="s">
        <v>103</v>
      </c>
    </row>
    <row r="11" spans="1:3" x14ac:dyDescent="0.25">
      <c r="A11" s="3">
        <v>42706</v>
      </c>
      <c r="B11" s="4">
        <v>1000</v>
      </c>
      <c r="C11" s="68" t="s">
        <v>102</v>
      </c>
    </row>
    <row r="12" spans="1:3" x14ac:dyDescent="0.25">
      <c r="A12" s="3">
        <v>42709</v>
      </c>
      <c r="B12" s="4">
        <v>20</v>
      </c>
      <c r="C12" s="68" t="s">
        <v>101</v>
      </c>
    </row>
    <row r="13" spans="1:3" x14ac:dyDescent="0.25">
      <c r="A13" s="3">
        <v>42709</v>
      </c>
      <c r="B13" s="4">
        <v>1000</v>
      </c>
      <c r="C13" s="68" t="s">
        <v>100</v>
      </c>
    </row>
    <row r="14" spans="1:3" x14ac:dyDescent="0.25">
      <c r="A14" s="3">
        <v>42710</v>
      </c>
      <c r="B14" s="4">
        <v>10</v>
      </c>
      <c r="C14" s="68" t="s">
        <v>99</v>
      </c>
    </row>
    <row r="15" spans="1:3" x14ac:dyDescent="0.25">
      <c r="A15" s="3">
        <v>42710</v>
      </c>
      <c r="B15" s="4">
        <v>100</v>
      </c>
      <c r="C15" s="68" t="s">
        <v>98</v>
      </c>
    </row>
    <row r="16" spans="1:3" x14ac:dyDescent="0.25">
      <c r="A16" s="3">
        <v>42711</v>
      </c>
      <c r="B16" s="4">
        <v>5000</v>
      </c>
      <c r="C16" s="68" t="s">
        <v>104</v>
      </c>
    </row>
    <row r="17" spans="1:3" ht="30" x14ac:dyDescent="0.25">
      <c r="A17" s="3">
        <v>42716</v>
      </c>
      <c r="B17" s="4">
        <v>97405</v>
      </c>
      <c r="C17" s="68" t="s">
        <v>105</v>
      </c>
    </row>
    <row r="18" spans="1:3" x14ac:dyDescent="0.25">
      <c r="A18" s="3">
        <v>42719</v>
      </c>
      <c r="B18" s="4">
        <v>100</v>
      </c>
      <c r="C18" s="68" t="s">
        <v>106</v>
      </c>
    </row>
    <row r="19" spans="1:3" x14ac:dyDescent="0.25">
      <c r="A19" s="3">
        <v>42724</v>
      </c>
      <c r="B19" s="4">
        <v>5000</v>
      </c>
      <c r="C19" s="68" t="s">
        <v>107</v>
      </c>
    </row>
    <row r="20" spans="1:3" x14ac:dyDescent="0.25">
      <c r="A20" s="3">
        <v>42726</v>
      </c>
      <c r="B20" s="4">
        <v>10</v>
      </c>
      <c r="C20" s="68" t="s">
        <v>101</v>
      </c>
    </row>
    <row r="21" spans="1:3" x14ac:dyDescent="0.25">
      <c r="A21" s="3">
        <v>42726</v>
      </c>
      <c r="B21" s="4">
        <v>1000</v>
      </c>
      <c r="C21" s="68" t="s">
        <v>108</v>
      </c>
    </row>
    <row r="22" spans="1:3" x14ac:dyDescent="0.25">
      <c r="A22" s="3">
        <v>42732</v>
      </c>
      <c r="B22" s="4">
        <v>250</v>
      </c>
      <c r="C22" s="68" t="s">
        <v>109</v>
      </c>
    </row>
    <row r="23" spans="1:3" ht="30" x14ac:dyDescent="0.25">
      <c r="A23" s="3">
        <v>42732</v>
      </c>
      <c r="B23" s="4">
        <v>16730</v>
      </c>
      <c r="C23" s="68" t="s">
        <v>110</v>
      </c>
    </row>
    <row r="24" spans="1:3" ht="30" x14ac:dyDescent="0.25">
      <c r="A24" s="3">
        <v>42732</v>
      </c>
      <c r="B24" s="4">
        <v>3750</v>
      </c>
      <c r="C24" s="68" t="s">
        <v>111</v>
      </c>
    </row>
    <row r="25" spans="1:3" ht="30" x14ac:dyDescent="0.25">
      <c r="A25" s="3">
        <v>42732</v>
      </c>
      <c r="B25" s="4">
        <v>3650</v>
      </c>
      <c r="C25" s="68" t="s">
        <v>112</v>
      </c>
    </row>
    <row r="26" spans="1:3" ht="30" x14ac:dyDescent="0.25">
      <c r="A26" s="3">
        <v>42732</v>
      </c>
      <c r="B26" s="4">
        <v>2900</v>
      </c>
      <c r="C26" s="68" t="s">
        <v>114</v>
      </c>
    </row>
    <row r="27" spans="1:3" ht="30" customHeight="1" x14ac:dyDescent="0.25">
      <c r="A27" s="3">
        <v>42732</v>
      </c>
      <c r="B27" s="4">
        <v>22512</v>
      </c>
      <c r="C27" s="68" t="s">
        <v>113</v>
      </c>
    </row>
    <row r="28" spans="1:3" x14ac:dyDescent="0.25">
      <c r="A28" s="11" t="s">
        <v>2</v>
      </c>
      <c r="B28" s="31">
        <f>SUM(B10:B27)</f>
        <v>160637</v>
      </c>
      <c r="C28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2:C2"/>
    <mergeCell ref="B4:C4"/>
    <mergeCell ref="B5:C5"/>
    <mergeCell ref="B6:C6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5"/>
  <sheetViews>
    <sheetView showGridLines="0" tabSelected="1" workbookViewId="0">
      <selection activeCell="A8" sqref="A8"/>
    </sheetView>
  </sheetViews>
  <sheetFormatPr defaultRowHeight="15" x14ac:dyDescent="0.25"/>
  <cols>
    <col min="1" max="1" width="22.5703125" customWidth="1"/>
    <col min="2" max="2" width="22.140625" customWidth="1"/>
    <col min="3" max="3" width="90.28515625" customWidth="1"/>
  </cols>
  <sheetData>
    <row r="1" spans="1:3" ht="18.75" x14ac:dyDescent="0.3">
      <c r="B1" s="101" t="s">
        <v>20</v>
      </c>
      <c r="C1" s="101"/>
    </row>
    <row r="2" spans="1:3" ht="18.75" x14ac:dyDescent="0.3">
      <c r="B2" s="101" t="s">
        <v>21</v>
      </c>
      <c r="C2" s="101"/>
    </row>
    <row r="3" spans="1:3" ht="18" customHeight="1" x14ac:dyDescent="0.3">
      <c r="B3" s="9"/>
      <c r="C3" s="9"/>
    </row>
    <row r="4" spans="1:3" ht="18.75" x14ac:dyDescent="0.25">
      <c r="B4" s="99" t="s">
        <v>11</v>
      </c>
      <c r="C4" s="99"/>
    </row>
    <row r="5" spans="1:3" ht="18.75" x14ac:dyDescent="0.25">
      <c r="B5" s="99" t="s">
        <v>23</v>
      </c>
      <c r="C5" s="99"/>
    </row>
    <row r="6" spans="1:3" ht="18.75" x14ac:dyDescent="0.3">
      <c r="B6" s="100" t="s">
        <v>65</v>
      </c>
      <c r="C6" s="100"/>
    </row>
    <row r="9" spans="1:3" x14ac:dyDescent="0.25">
      <c r="A9" s="11" t="s">
        <v>0</v>
      </c>
      <c r="B9" s="29" t="s">
        <v>7</v>
      </c>
      <c r="C9" s="30" t="s">
        <v>1</v>
      </c>
    </row>
    <row r="10" spans="1:3" x14ac:dyDescent="0.25">
      <c r="A10" s="61">
        <v>42705</v>
      </c>
      <c r="B10" s="62">
        <v>100</v>
      </c>
      <c r="C10" s="66" t="s">
        <v>158</v>
      </c>
    </row>
    <row r="11" spans="1:3" ht="15" customHeight="1" x14ac:dyDescent="0.25">
      <c r="A11" s="3">
        <v>42706</v>
      </c>
      <c r="B11" s="67">
        <v>1.06</v>
      </c>
      <c r="C11" s="66" t="s">
        <v>159</v>
      </c>
    </row>
    <row r="12" spans="1:3" x14ac:dyDescent="0.25">
      <c r="A12" s="3">
        <v>42706</v>
      </c>
      <c r="B12" s="67">
        <v>100</v>
      </c>
      <c r="C12" s="66" t="s">
        <v>160</v>
      </c>
    </row>
    <row r="13" spans="1:3" x14ac:dyDescent="0.25">
      <c r="A13" s="3">
        <v>42706</v>
      </c>
      <c r="B13" s="67">
        <v>150</v>
      </c>
      <c r="C13" s="66" t="s">
        <v>161</v>
      </c>
    </row>
    <row r="14" spans="1:3" ht="15" customHeight="1" x14ac:dyDescent="0.25">
      <c r="A14" s="3">
        <v>42706</v>
      </c>
      <c r="B14" s="67">
        <v>200</v>
      </c>
      <c r="C14" s="66" t="s">
        <v>162</v>
      </c>
    </row>
    <row r="15" spans="1:3" x14ac:dyDescent="0.25">
      <c r="A15" s="3">
        <v>42706</v>
      </c>
      <c r="B15" s="67">
        <v>500</v>
      </c>
      <c r="C15" s="66" t="s">
        <v>163</v>
      </c>
    </row>
    <row r="16" spans="1:3" ht="15" customHeight="1" x14ac:dyDescent="0.25">
      <c r="A16" s="3">
        <v>42709</v>
      </c>
      <c r="B16" s="67">
        <v>1000</v>
      </c>
      <c r="C16" s="66" t="s">
        <v>164</v>
      </c>
    </row>
    <row r="17" spans="1:3" ht="30" x14ac:dyDescent="0.25">
      <c r="A17" s="61">
        <v>42709</v>
      </c>
      <c r="B17" s="62">
        <v>19268</v>
      </c>
      <c r="C17" s="66" t="s">
        <v>166</v>
      </c>
    </row>
    <row r="18" spans="1:3" ht="15" customHeight="1" x14ac:dyDescent="0.25">
      <c r="A18" s="3">
        <v>42709</v>
      </c>
      <c r="B18" s="67">
        <v>232</v>
      </c>
      <c r="C18" s="66" t="s">
        <v>165</v>
      </c>
    </row>
    <row r="19" spans="1:3" x14ac:dyDescent="0.25">
      <c r="A19" s="3">
        <v>42709</v>
      </c>
      <c r="B19" s="67">
        <v>7000</v>
      </c>
      <c r="C19" s="66" t="s">
        <v>167</v>
      </c>
    </row>
    <row r="20" spans="1:3" x14ac:dyDescent="0.25">
      <c r="A20" s="3">
        <v>42710</v>
      </c>
      <c r="B20" s="67">
        <v>100</v>
      </c>
      <c r="C20" s="66" t="s">
        <v>168</v>
      </c>
    </row>
    <row r="21" spans="1:3" x14ac:dyDescent="0.25">
      <c r="A21" s="3">
        <v>42710</v>
      </c>
      <c r="B21" s="67">
        <v>300</v>
      </c>
      <c r="C21" s="66" t="s">
        <v>169</v>
      </c>
    </row>
    <row r="22" spans="1:3" x14ac:dyDescent="0.25">
      <c r="A22" s="3">
        <v>42710</v>
      </c>
      <c r="B22" s="67">
        <v>1000</v>
      </c>
      <c r="C22" s="66" t="s">
        <v>170</v>
      </c>
    </row>
    <row r="23" spans="1:3" x14ac:dyDescent="0.25">
      <c r="A23" s="3">
        <v>42710</v>
      </c>
      <c r="B23" s="67">
        <v>11371</v>
      </c>
      <c r="C23" s="66" t="s">
        <v>171</v>
      </c>
    </row>
    <row r="24" spans="1:3" x14ac:dyDescent="0.25">
      <c r="A24" s="3">
        <v>42711</v>
      </c>
      <c r="B24" s="67">
        <v>200</v>
      </c>
      <c r="C24" s="66" t="s">
        <v>172</v>
      </c>
    </row>
    <row r="25" spans="1:3" x14ac:dyDescent="0.25">
      <c r="A25" s="3">
        <v>42711</v>
      </c>
      <c r="B25" s="67">
        <v>500</v>
      </c>
      <c r="C25" s="66" t="s">
        <v>173</v>
      </c>
    </row>
    <row r="26" spans="1:3" x14ac:dyDescent="0.25">
      <c r="A26" s="3">
        <v>42711</v>
      </c>
      <c r="B26" s="67">
        <v>8000</v>
      </c>
      <c r="C26" s="63" t="s">
        <v>174</v>
      </c>
    </row>
    <row r="27" spans="1:3" ht="15.75" customHeight="1" x14ac:dyDescent="0.25">
      <c r="A27" s="3">
        <v>42712</v>
      </c>
      <c r="B27" s="67">
        <v>30</v>
      </c>
      <c r="C27" s="63" t="s">
        <v>175</v>
      </c>
    </row>
    <row r="28" spans="1:3" x14ac:dyDescent="0.25">
      <c r="A28" s="3">
        <v>42712</v>
      </c>
      <c r="B28" s="67">
        <v>150</v>
      </c>
      <c r="C28" s="66" t="s">
        <v>176</v>
      </c>
    </row>
    <row r="29" spans="1:3" x14ac:dyDescent="0.25">
      <c r="A29" s="3">
        <v>42712</v>
      </c>
      <c r="B29" s="67">
        <v>500</v>
      </c>
      <c r="C29" s="66" t="s">
        <v>163</v>
      </c>
    </row>
    <row r="30" spans="1:3" x14ac:dyDescent="0.25">
      <c r="A30" s="3">
        <v>42713</v>
      </c>
      <c r="B30" s="67">
        <v>155</v>
      </c>
      <c r="C30" s="66" t="s">
        <v>177</v>
      </c>
    </row>
    <row r="31" spans="1:3" x14ac:dyDescent="0.25">
      <c r="A31" s="3">
        <v>42716</v>
      </c>
      <c r="B31" s="67">
        <v>150</v>
      </c>
      <c r="C31" s="66" t="s">
        <v>178</v>
      </c>
    </row>
    <row r="32" spans="1:3" x14ac:dyDescent="0.25">
      <c r="A32" s="3">
        <v>42716</v>
      </c>
      <c r="B32" s="67">
        <v>150</v>
      </c>
      <c r="C32" s="66" t="s">
        <v>178</v>
      </c>
    </row>
    <row r="33" spans="1:3" ht="16.5" customHeight="1" x14ac:dyDescent="0.25">
      <c r="A33" s="3">
        <v>42716</v>
      </c>
      <c r="B33" s="67">
        <v>200</v>
      </c>
      <c r="C33" s="66" t="s">
        <v>179</v>
      </c>
    </row>
    <row r="34" spans="1:3" x14ac:dyDescent="0.25">
      <c r="A34" s="3">
        <v>42717</v>
      </c>
      <c r="B34" s="67">
        <v>50</v>
      </c>
      <c r="C34" s="66" t="s">
        <v>180</v>
      </c>
    </row>
    <row r="35" spans="1:3" x14ac:dyDescent="0.25">
      <c r="A35" s="3">
        <v>42717</v>
      </c>
      <c r="B35" s="67">
        <v>80</v>
      </c>
      <c r="C35" s="66" t="s">
        <v>181</v>
      </c>
    </row>
    <row r="36" spans="1:3" x14ac:dyDescent="0.25">
      <c r="A36" s="3">
        <v>42717</v>
      </c>
      <c r="B36" s="67">
        <v>100</v>
      </c>
      <c r="C36" s="66" t="s">
        <v>182</v>
      </c>
    </row>
    <row r="37" spans="1:3" x14ac:dyDescent="0.25">
      <c r="A37" s="3">
        <v>42717</v>
      </c>
      <c r="B37" s="67">
        <v>150</v>
      </c>
      <c r="C37" s="66" t="s">
        <v>183</v>
      </c>
    </row>
    <row r="38" spans="1:3" x14ac:dyDescent="0.25">
      <c r="A38" s="3">
        <v>42717</v>
      </c>
      <c r="B38" s="67">
        <v>241</v>
      </c>
      <c r="C38" s="66" t="s">
        <v>184</v>
      </c>
    </row>
    <row r="39" spans="1:3" x14ac:dyDescent="0.25">
      <c r="A39" s="3">
        <v>42717</v>
      </c>
      <c r="B39" s="67">
        <v>400</v>
      </c>
      <c r="C39" s="66" t="s">
        <v>185</v>
      </c>
    </row>
    <row r="40" spans="1:3" x14ac:dyDescent="0.25">
      <c r="A40" s="3">
        <v>42717</v>
      </c>
      <c r="B40" s="67">
        <v>4888</v>
      </c>
      <c r="C40" s="66" t="s">
        <v>186</v>
      </c>
    </row>
    <row r="41" spans="1:3" ht="30" x14ac:dyDescent="0.25">
      <c r="A41" s="3">
        <v>42718</v>
      </c>
      <c r="B41" s="67">
        <v>1209.5</v>
      </c>
      <c r="C41" s="66" t="s">
        <v>227</v>
      </c>
    </row>
    <row r="42" spans="1:3" ht="30" x14ac:dyDescent="0.25">
      <c r="A42" s="3">
        <v>42718</v>
      </c>
      <c r="B42" s="67">
        <v>299.93</v>
      </c>
      <c r="C42" s="66" t="s">
        <v>228</v>
      </c>
    </row>
    <row r="43" spans="1:3" x14ac:dyDescent="0.25">
      <c r="A43" s="3">
        <v>42719</v>
      </c>
      <c r="B43" s="67">
        <v>100</v>
      </c>
      <c r="C43" s="66" t="s">
        <v>187</v>
      </c>
    </row>
    <row r="44" spans="1:3" x14ac:dyDescent="0.25">
      <c r="A44" s="3">
        <v>42719</v>
      </c>
      <c r="B44" s="67">
        <v>500</v>
      </c>
      <c r="C44" s="66" t="s">
        <v>188</v>
      </c>
    </row>
    <row r="45" spans="1:3" x14ac:dyDescent="0.25">
      <c r="A45" s="3">
        <v>42719</v>
      </c>
      <c r="B45" s="67">
        <v>500</v>
      </c>
      <c r="C45" s="66" t="s">
        <v>163</v>
      </c>
    </row>
    <row r="46" spans="1:3" x14ac:dyDescent="0.25">
      <c r="A46" s="3">
        <v>42720</v>
      </c>
      <c r="B46" s="67">
        <v>0.15</v>
      </c>
      <c r="C46" s="66" t="s">
        <v>189</v>
      </c>
    </row>
    <row r="47" spans="1:3" x14ac:dyDescent="0.25">
      <c r="A47" s="3">
        <v>42720</v>
      </c>
      <c r="B47" s="67">
        <v>100</v>
      </c>
      <c r="C47" s="66" t="s">
        <v>190</v>
      </c>
    </row>
    <row r="48" spans="1:3" x14ac:dyDescent="0.25">
      <c r="A48" s="3">
        <v>42720</v>
      </c>
      <c r="B48" s="67">
        <v>300</v>
      </c>
      <c r="C48" s="66" t="s">
        <v>191</v>
      </c>
    </row>
    <row r="49" spans="1:3" x14ac:dyDescent="0.25">
      <c r="A49" s="3">
        <v>42720</v>
      </c>
      <c r="B49" s="67">
        <v>500</v>
      </c>
      <c r="C49" s="66" t="s">
        <v>192</v>
      </c>
    </row>
    <row r="50" spans="1:3" ht="30" x14ac:dyDescent="0.25">
      <c r="A50" s="3">
        <v>42720</v>
      </c>
      <c r="B50" s="67">
        <v>3353</v>
      </c>
      <c r="C50" s="66" t="s">
        <v>193</v>
      </c>
    </row>
    <row r="51" spans="1:3" ht="30" x14ac:dyDescent="0.25">
      <c r="A51" s="3">
        <v>42720</v>
      </c>
      <c r="B51" s="67">
        <v>2340</v>
      </c>
      <c r="C51" s="66" t="s">
        <v>194</v>
      </c>
    </row>
    <row r="52" spans="1:3" ht="30" x14ac:dyDescent="0.25">
      <c r="A52" s="3">
        <v>42720</v>
      </c>
      <c r="B52" s="67">
        <v>597</v>
      </c>
      <c r="C52" s="66" t="s">
        <v>195</v>
      </c>
    </row>
    <row r="53" spans="1:3" x14ac:dyDescent="0.25">
      <c r="A53" s="3">
        <v>42720</v>
      </c>
      <c r="B53" s="67">
        <v>10</v>
      </c>
      <c r="C53" s="66" t="s">
        <v>165</v>
      </c>
    </row>
    <row r="54" spans="1:3" x14ac:dyDescent="0.25">
      <c r="A54" s="3">
        <v>42723</v>
      </c>
      <c r="B54" s="67">
        <v>100</v>
      </c>
      <c r="C54" s="66" t="s">
        <v>196</v>
      </c>
    </row>
    <row r="55" spans="1:3" ht="15" customHeight="1" x14ac:dyDescent="0.25">
      <c r="A55" s="3">
        <v>42723</v>
      </c>
      <c r="B55" s="67">
        <v>100</v>
      </c>
      <c r="C55" s="66" t="s">
        <v>197</v>
      </c>
    </row>
    <row r="56" spans="1:3" x14ac:dyDescent="0.25">
      <c r="A56" s="3">
        <v>42723</v>
      </c>
      <c r="B56" s="67">
        <v>500</v>
      </c>
      <c r="C56" s="66" t="s">
        <v>198</v>
      </c>
    </row>
    <row r="57" spans="1:3" x14ac:dyDescent="0.25">
      <c r="A57" s="3">
        <v>42723</v>
      </c>
      <c r="B57" s="67">
        <v>500</v>
      </c>
      <c r="C57" s="66" t="s">
        <v>199</v>
      </c>
    </row>
    <row r="58" spans="1:3" x14ac:dyDescent="0.25">
      <c r="A58" s="3">
        <v>42723</v>
      </c>
      <c r="B58" s="67">
        <v>1000</v>
      </c>
      <c r="C58" s="66" t="s">
        <v>200</v>
      </c>
    </row>
    <row r="59" spans="1:3" x14ac:dyDescent="0.25">
      <c r="A59" s="3">
        <v>42724</v>
      </c>
      <c r="B59" s="67">
        <v>150</v>
      </c>
      <c r="C59" s="66" t="s">
        <v>201</v>
      </c>
    </row>
    <row r="60" spans="1:3" x14ac:dyDescent="0.25">
      <c r="A60" s="3">
        <v>42724</v>
      </c>
      <c r="B60" s="67">
        <v>1000</v>
      </c>
      <c r="C60" s="66" t="s">
        <v>202</v>
      </c>
    </row>
    <row r="61" spans="1:3" x14ac:dyDescent="0.25">
      <c r="A61" s="3">
        <v>42725</v>
      </c>
      <c r="B61" s="67">
        <v>50</v>
      </c>
      <c r="C61" s="66" t="s">
        <v>203</v>
      </c>
    </row>
    <row r="62" spans="1:3" x14ac:dyDescent="0.25">
      <c r="A62" s="3">
        <v>42725</v>
      </c>
      <c r="B62" s="67">
        <v>100</v>
      </c>
      <c r="C62" s="66" t="s">
        <v>204</v>
      </c>
    </row>
    <row r="63" spans="1:3" ht="30" x14ac:dyDescent="0.25">
      <c r="A63" s="3">
        <v>42725</v>
      </c>
      <c r="B63" s="67">
        <v>3335</v>
      </c>
      <c r="C63" s="66" t="s">
        <v>205</v>
      </c>
    </row>
    <row r="64" spans="1:3" x14ac:dyDescent="0.25">
      <c r="A64" s="3">
        <v>42725</v>
      </c>
      <c r="B64" s="67">
        <v>165</v>
      </c>
      <c r="C64" s="66" t="s">
        <v>165</v>
      </c>
    </row>
    <row r="65" spans="1:3" x14ac:dyDescent="0.25">
      <c r="A65" s="3">
        <v>42726</v>
      </c>
      <c r="B65" s="67">
        <v>100</v>
      </c>
      <c r="C65" s="66" t="s">
        <v>175</v>
      </c>
    </row>
    <row r="66" spans="1:3" x14ac:dyDescent="0.25">
      <c r="A66" s="3">
        <v>42726</v>
      </c>
      <c r="B66" s="67">
        <v>500</v>
      </c>
      <c r="C66" s="66" t="s">
        <v>163</v>
      </c>
    </row>
    <row r="67" spans="1:3" x14ac:dyDescent="0.25">
      <c r="A67" s="3">
        <v>42726</v>
      </c>
      <c r="B67" s="67">
        <v>2500</v>
      </c>
      <c r="C67" s="66" t="s">
        <v>206</v>
      </c>
    </row>
    <row r="68" spans="1:3" x14ac:dyDescent="0.25">
      <c r="A68" s="3">
        <v>42727</v>
      </c>
      <c r="B68" s="67">
        <v>1000</v>
      </c>
      <c r="C68" s="66" t="s">
        <v>170</v>
      </c>
    </row>
    <row r="69" spans="1:3" ht="30" x14ac:dyDescent="0.25">
      <c r="A69" s="3">
        <v>42727</v>
      </c>
      <c r="B69" s="67">
        <v>12300</v>
      </c>
      <c r="C69" s="66" t="s">
        <v>207</v>
      </c>
    </row>
    <row r="70" spans="1:3" ht="30" x14ac:dyDescent="0.25">
      <c r="A70" s="3">
        <v>42727</v>
      </c>
      <c r="B70" s="67">
        <v>17450</v>
      </c>
      <c r="C70" s="66" t="s">
        <v>208</v>
      </c>
    </row>
    <row r="71" spans="1:3" x14ac:dyDescent="0.25">
      <c r="A71" s="3">
        <v>42730</v>
      </c>
      <c r="B71" s="67">
        <v>0.13</v>
      </c>
      <c r="C71" s="66" t="s">
        <v>171</v>
      </c>
    </row>
    <row r="72" spans="1:3" x14ac:dyDescent="0.25">
      <c r="A72" s="3">
        <v>42730</v>
      </c>
      <c r="B72" s="67">
        <v>100</v>
      </c>
      <c r="C72" s="66" t="s">
        <v>209</v>
      </c>
    </row>
    <row r="73" spans="1:3" x14ac:dyDescent="0.25">
      <c r="A73" s="3">
        <v>42730</v>
      </c>
      <c r="B73" s="67">
        <v>100</v>
      </c>
      <c r="C73" s="66" t="s">
        <v>210</v>
      </c>
    </row>
    <row r="74" spans="1:3" x14ac:dyDescent="0.25">
      <c r="A74" s="3">
        <v>42730</v>
      </c>
      <c r="B74" s="67">
        <v>239.64</v>
      </c>
      <c r="C74" s="66" t="s">
        <v>211</v>
      </c>
    </row>
    <row r="75" spans="1:3" x14ac:dyDescent="0.25">
      <c r="A75" s="3">
        <v>42730</v>
      </c>
      <c r="B75" s="67">
        <v>300</v>
      </c>
      <c r="C75" s="66" t="s">
        <v>212</v>
      </c>
    </row>
    <row r="76" spans="1:3" x14ac:dyDescent="0.25">
      <c r="A76" s="3">
        <v>42730</v>
      </c>
      <c r="B76" s="67">
        <v>500</v>
      </c>
      <c r="C76" s="66" t="s">
        <v>213</v>
      </c>
    </row>
    <row r="77" spans="1:3" x14ac:dyDescent="0.25">
      <c r="A77" s="3">
        <v>42730</v>
      </c>
      <c r="B77" s="67">
        <v>10000</v>
      </c>
      <c r="C77" s="66" t="s">
        <v>214</v>
      </c>
    </row>
    <row r="78" spans="1:3" ht="30" x14ac:dyDescent="0.25">
      <c r="A78" s="3">
        <v>42730</v>
      </c>
      <c r="B78" s="67">
        <v>2700</v>
      </c>
      <c r="C78" s="66" t="s">
        <v>215</v>
      </c>
    </row>
    <row r="79" spans="1:3" ht="30" x14ac:dyDescent="0.25">
      <c r="A79" s="3">
        <v>42730</v>
      </c>
      <c r="B79" s="67">
        <v>15007.5</v>
      </c>
      <c r="C79" s="66" t="s">
        <v>238</v>
      </c>
    </row>
    <row r="80" spans="1:3" ht="30" x14ac:dyDescent="0.25">
      <c r="A80" s="3">
        <v>42730</v>
      </c>
      <c r="B80" s="67">
        <v>2440</v>
      </c>
      <c r="C80" s="66" t="s">
        <v>216</v>
      </c>
    </row>
    <row r="81" spans="1:3" x14ac:dyDescent="0.25">
      <c r="A81" s="3">
        <v>42731</v>
      </c>
      <c r="B81" s="67">
        <v>500</v>
      </c>
      <c r="C81" s="66" t="s">
        <v>179</v>
      </c>
    </row>
    <row r="82" spans="1:3" x14ac:dyDescent="0.25">
      <c r="A82" s="3">
        <v>42731</v>
      </c>
      <c r="B82" s="67">
        <v>500</v>
      </c>
      <c r="C82" s="66" t="s">
        <v>217</v>
      </c>
    </row>
    <row r="83" spans="1:3" x14ac:dyDescent="0.25">
      <c r="A83" s="3">
        <v>42731</v>
      </c>
      <c r="B83" s="67">
        <v>1000</v>
      </c>
      <c r="C83" s="66" t="s">
        <v>162</v>
      </c>
    </row>
    <row r="84" spans="1:3" x14ac:dyDescent="0.25">
      <c r="A84" s="3">
        <v>42731</v>
      </c>
      <c r="B84" s="67">
        <v>1200</v>
      </c>
      <c r="C84" s="66" t="s">
        <v>218</v>
      </c>
    </row>
    <row r="85" spans="1:3" x14ac:dyDescent="0.25">
      <c r="A85" s="3">
        <v>42733</v>
      </c>
      <c r="B85" s="67">
        <v>500</v>
      </c>
      <c r="C85" s="66" t="s">
        <v>163</v>
      </c>
    </row>
    <row r="86" spans="1:3" x14ac:dyDescent="0.25">
      <c r="A86" s="3">
        <v>42733</v>
      </c>
      <c r="B86" s="67">
        <v>1000</v>
      </c>
      <c r="C86" s="66" t="s">
        <v>168</v>
      </c>
    </row>
    <row r="87" spans="1:3" ht="30" x14ac:dyDescent="0.25">
      <c r="A87" s="3">
        <v>42733</v>
      </c>
      <c r="B87" s="67">
        <v>2290</v>
      </c>
      <c r="C87" s="66" t="s">
        <v>219</v>
      </c>
    </row>
    <row r="88" spans="1:3" x14ac:dyDescent="0.25">
      <c r="A88" s="3">
        <v>42733</v>
      </c>
      <c r="B88" s="67">
        <v>9255.6</v>
      </c>
      <c r="C88" s="66" t="s">
        <v>220</v>
      </c>
    </row>
    <row r="89" spans="1:3" x14ac:dyDescent="0.25">
      <c r="A89" s="3">
        <v>42734</v>
      </c>
      <c r="B89" s="67">
        <v>100</v>
      </c>
      <c r="C89" s="66" t="s">
        <v>221</v>
      </c>
    </row>
    <row r="90" spans="1:3" x14ac:dyDescent="0.25">
      <c r="A90" s="3">
        <v>42734</v>
      </c>
      <c r="B90" s="67">
        <v>100</v>
      </c>
      <c r="C90" s="66" t="s">
        <v>158</v>
      </c>
    </row>
    <row r="91" spans="1:3" x14ac:dyDescent="0.25">
      <c r="A91" s="3">
        <v>42734</v>
      </c>
      <c r="B91" s="67">
        <v>43</v>
      </c>
      <c r="C91" s="66" t="s">
        <v>165</v>
      </c>
    </row>
    <row r="92" spans="1:3" ht="30" x14ac:dyDescent="0.25">
      <c r="A92" s="3">
        <v>42734</v>
      </c>
      <c r="B92" s="67">
        <v>666750</v>
      </c>
      <c r="C92" s="66" t="s">
        <v>222</v>
      </c>
    </row>
    <row r="93" spans="1:3" x14ac:dyDescent="0.25">
      <c r="A93" s="11" t="s">
        <v>2</v>
      </c>
      <c r="B93" s="31">
        <f>SUM(B10:B92)</f>
        <v>822551.51</v>
      </c>
      <c r="C93" s="32"/>
    </row>
    <row r="95" spans="1:3" x14ac:dyDescent="0.25">
      <c r="B95" s="49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4:C4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Chronopay</vt:lpstr>
      <vt:lpstr>PayPal</vt:lpstr>
      <vt:lpstr>Yandex</vt:lpstr>
      <vt:lpstr>Qiwi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2017-01-15T08:15:28Z</dcterms:created>
  <dcterms:modified xsi:type="dcterms:W3CDTF">2017-01-15T08:16:00Z</dcterms:modified>
</cp:coreProperties>
</file>