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lly/Desktop/"/>
    </mc:Choice>
  </mc:AlternateContent>
  <bookViews>
    <workbookView xWindow="0" yWindow="460" windowWidth="27460" windowHeight="1620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" sheetId="5" r:id="rId8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5" i="4" l="1"/>
  <c r="C26" i="1"/>
  <c r="C21" i="8"/>
  <c r="C20" i="1"/>
  <c r="C19" i="1"/>
  <c r="B203" i="5"/>
  <c r="C17" i="1"/>
  <c r="C114" i="11"/>
  <c r="C115" i="11"/>
  <c r="C33" i="10"/>
  <c r="C32" i="10"/>
  <c r="C22" i="8"/>
  <c r="D23" i="6"/>
  <c r="D22" i="6"/>
  <c r="C239" i="13"/>
  <c r="C240" i="13"/>
  <c r="C12" i="1"/>
  <c r="C29" i="1"/>
  <c r="C28" i="1"/>
  <c r="C27" i="1"/>
  <c r="C25" i="1"/>
  <c r="C24" i="1"/>
  <c r="C23" i="1"/>
  <c r="C15" i="1"/>
  <c r="C14" i="1"/>
  <c r="C13" i="1"/>
  <c r="C16" i="1"/>
  <c r="C22" i="1"/>
  <c r="C11" i="1"/>
  <c r="C31" i="1"/>
</calcChain>
</file>

<file path=xl/sharedStrings.xml><?xml version="1.0" encoding="utf-8"?>
<sst xmlns="http://schemas.openxmlformats.org/spreadsheetml/2006/main" count="1319" uniqueCount="614">
  <si>
    <t>Дата</t>
  </si>
  <si>
    <t>Благотворитель</t>
  </si>
  <si>
    <t>Итого</t>
  </si>
  <si>
    <t>Отчет о полученных пожертвованиях</t>
  </si>
  <si>
    <t>Программа "Поддержка приютов"</t>
  </si>
  <si>
    <t>Дата платежа</t>
  </si>
  <si>
    <t>Назначение платежа</t>
  </si>
  <si>
    <t>Сумма, руб.</t>
  </si>
  <si>
    <t>Программа "Лечение"</t>
  </si>
  <si>
    <t>Программа "Стерилизация"</t>
  </si>
  <si>
    <t xml:space="preserve">Пожертвования на сайте www.rayfund.ru </t>
  </si>
  <si>
    <t>Поступления на расчетный счет Фонда</t>
  </si>
  <si>
    <t>Детализация произведенных расходов</t>
  </si>
  <si>
    <t>Административно-хозяйственные расходы</t>
  </si>
  <si>
    <t>Дата перечисления</t>
  </si>
  <si>
    <t>и произведенных расходах</t>
  </si>
  <si>
    <t>Благотворительный фонд</t>
  </si>
  <si>
    <t>помощи бездомным животным "РЭЙ"</t>
  </si>
  <si>
    <t>в ПАО "Сбербанк"</t>
  </si>
  <si>
    <t>Пожертвования через платёжную систему PayPal</t>
  </si>
  <si>
    <t>Дата зачисления на р/сч</t>
  </si>
  <si>
    <t>На расчетный счет Фонда в ПАО "Сбербанк"</t>
  </si>
  <si>
    <t>Через платежную систему PayPal</t>
  </si>
  <si>
    <t>Сумма, валюта</t>
  </si>
  <si>
    <t>Пожертвования через платёжную систему Yandex.Money</t>
  </si>
  <si>
    <t>Через платежную систему Yandex.Money</t>
  </si>
  <si>
    <t>Пожертвования через платёжную систему QIWI</t>
  </si>
  <si>
    <t>Через платежную систему Qiwi</t>
  </si>
  <si>
    <t>Зачислено на р/сч за вычетом комиссии оператора</t>
  </si>
  <si>
    <t>Благотворитель (последние 4 цифры номера телефона)</t>
  </si>
  <si>
    <t xml:space="preserve">Программа "Мероприятия и работа с общественностью" </t>
  </si>
  <si>
    <t xml:space="preserve">Программа"Мероприятия и работа с общественностью" </t>
  </si>
  <si>
    <t>Назначение</t>
  </si>
  <si>
    <t>Пожертвования через СМС на короткий номер 3434</t>
  </si>
  <si>
    <t>Через СМС на короткий номер 3434</t>
  </si>
  <si>
    <t>Зачислено на р/сч за вычетом комиссии оператора (2,8%)</t>
  </si>
  <si>
    <t>через платёжную систему CloudPayments</t>
  </si>
  <si>
    <t>Зачислено на р/сч за вычетом комиссии оператора (2,9%)</t>
  </si>
  <si>
    <t xml:space="preserve">Через платежную систему CloudPayments на сайте www.rayfund.ru </t>
  </si>
  <si>
    <t>Благотворительные пожертвования от физ. лиц</t>
  </si>
  <si>
    <t>Прочие поступления и благотворительные пожертвования</t>
  </si>
  <si>
    <t>Сумма, руб. 
(за вычетом комиссии)</t>
  </si>
  <si>
    <t>Благотворительное пожертвование</t>
  </si>
  <si>
    <t xml:space="preserve">Пожертвование от БФ "Нужна помощь" в рамках благотворительной программы "Нужна помощь" </t>
  </si>
  <si>
    <t>ANNA SHMIDT</t>
  </si>
  <si>
    <t>YURIY KRASIKOV</t>
  </si>
  <si>
    <t>ANNA PAVLOVSKAYA</t>
  </si>
  <si>
    <t>OLGA NEDOSEKINA</t>
  </si>
  <si>
    <t>YULIYA BALITSKAYA</t>
  </si>
  <si>
    <t>ALEXANDRA GROMOVA</t>
  </si>
  <si>
    <t>ALEXEY LOPATCHENKO</t>
  </si>
  <si>
    <t>T.KONSTANTINOVA</t>
  </si>
  <si>
    <t>TATIANA FEDOTOVA</t>
  </si>
  <si>
    <t>V. OKHOTNITSKAYA</t>
  </si>
  <si>
    <t>ELENA PILYUGINA</t>
  </si>
  <si>
    <t>ANNA KURGAN</t>
  </si>
  <si>
    <t>KABALENOV ALEXANDER</t>
  </si>
  <si>
    <t>NATALYA SHAVARINA</t>
  </si>
  <si>
    <t>ANNA KOTOVA</t>
  </si>
  <si>
    <t>NATALIA GUKASYAN</t>
  </si>
  <si>
    <t>TATIANA BALTUTIS</t>
  </si>
  <si>
    <t>EKATERINA GORBATENKO</t>
  </si>
  <si>
    <t>SVETLANA LEBEDEVA</t>
  </si>
  <si>
    <t>ANNA PETRENKO</t>
  </si>
  <si>
    <t>EVGENIYA VOLNOVA</t>
  </si>
  <si>
    <t>DARYA KAMENEVA</t>
  </si>
  <si>
    <t>VALERIA ARISTOVA</t>
  </si>
  <si>
    <t>ELENA VALEVSKAYA</t>
  </si>
  <si>
    <t>SVETLANA AVALIANI</t>
  </si>
  <si>
    <t>DUBIKOVA ELENA</t>
  </si>
  <si>
    <t>EKATERINA ANTONYUK</t>
  </si>
  <si>
    <t>ELENA DAVYDOVA</t>
  </si>
  <si>
    <t>SVETLANA LOGASHKINA</t>
  </si>
  <si>
    <t>ALEKSANDRA SOKOLOVA</t>
  </si>
  <si>
    <t>500,00 RUB</t>
  </si>
  <si>
    <t>Michael Agyeyev</t>
  </si>
  <si>
    <t>Ожидается зачисление на р/сч за вычетом комиссии</t>
  </si>
  <si>
    <t>4344</t>
  </si>
  <si>
    <t>2259</t>
  </si>
  <si>
    <t xml:space="preserve">Ожидает зачисления на р/сч за вычетом комиссии оператора </t>
  </si>
  <si>
    <t>Ожидает зачисления на р/сч за вычетом комиссии оператора</t>
  </si>
  <si>
    <t>в т.ч. долгосрочные проекты</t>
  </si>
  <si>
    <t>Сдача наличных в банк</t>
  </si>
  <si>
    <t>Благотворительное пожертвование на лечение кота Васи</t>
  </si>
  <si>
    <t>Сумма,
 руб.</t>
  </si>
  <si>
    <t>ELENA FEDORENKO</t>
  </si>
  <si>
    <t>VALERIYA RYAZANTSEVA</t>
  </si>
  <si>
    <t>NATALYA YAKUNINA</t>
  </si>
  <si>
    <t>VLADA SHAFRANSKAYA</t>
  </si>
  <si>
    <t>EKATERINA IVANOVA</t>
  </si>
  <si>
    <t>DZHULIYA SHARMEN</t>
  </si>
  <si>
    <t>YULIYA KOCHEROVA</t>
  </si>
  <si>
    <t>MOMENTUM R</t>
  </si>
  <si>
    <t>DARIA RYAZANTSEVA</t>
  </si>
  <si>
    <t>Ожидается зачисление на р/сч за вычетом комиссии оператора (2,9%)</t>
  </si>
  <si>
    <t>Ожидает зачисления на р/сч за вычетом комиссии оператора (2,8%)</t>
  </si>
  <si>
    <t>1201</t>
  </si>
  <si>
    <t>Комиссия банка</t>
  </si>
  <si>
    <t>Оплата за услуги связи</t>
  </si>
  <si>
    <t>Оплата за вет. услуги - лечение собаки Сони в вет. клинике "Биоконтроль"</t>
  </si>
  <si>
    <t>Благотворительное пожертвование на лечение собаки Сони</t>
  </si>
  <si>
    <t>IRINA LAKTYUSHINA</t>
  </si>
  <si>
    <t>ALEXANDER VOLKOV</t>
  </si>
  <si>
    <t>DANIIL KHIZOV</t>
  </si>
  <si>
    <t>SVETLANA SAMARSKAYA</t>
  </si>
  <si>
    <t>KONSTANTIN LARIONOV</t>
  </si>
  <si>
    <t>NATALIA SYSOEVA</t>
  </si>
  <si>
    <t>ALEXEY KOMAROV</t>
  </si>
  <si>
    <t>YULIYA CHEREPANOVA</t>
  </si>
  <si>
    <t>VLADISLAV KURENKOV</t>
  </si>
  <si>
    <t>SHPILEVSKYA ELENA</t>
  </si>
  <si>
    <t>SVETLANA SAVELYEVA</t>
  </si>
  <si>
    <t>BALAKAEVA YULIA</t>
  </si>
  <si>
    <t>Шахаева Анастасия</t>
  </si>
  <si>
    <t>4427</t>
  </si>
  <si>
    <t>6186</t>
  </si>
  <si>
    <t>5550</t>
  </si>
  <si>
    <t>4698</t>
  </si>
  <si>
    <t xml:space="preserve">Благотворительные пожертвования, собранные на портале dobro.mail.ru в рамках проекта "Довезти бездомных собак и кошек до ветеринара" </t>
  </si>
  <si>
    <t>Благотворительное пожертвование на лечение собаки Персика</t>
  </si>
  <si>
    <t>Оплата за вет. услуги - лечение собаки Эллин в офтальмологическом центре доктора Шилкина А.Г.</t>
  </si>
  <si>
    <t>Оплата за вет. услуги - лечение кошки Кнопы в вет. центре "Комондор"</t>
  </si>
  <si>
    <t>Оплата за вет. услуги - лечение кота Мейсона в вет. центре "Комондор"</t>
  </si>
  <si>
    <t>Оплата за вет. услуги - лечение собаки Девочки в вет. центре "Комондор"</t>
  </si>
  <si>
    <t>Оплата за вет. услуги - лечение кота Чешира в вет. центре "Комондор"</t>
  </si>
  <si>
    <t>Оплата за вет. услуги - лечение кота Вениамина в вет. центре "Комондор"</t>
  </si>
  <si>
    <t>Оплата за вет. услуги - лечение собаки Персика в вет. клинике "Беланта"</t>
  </si>
  <si>
    <t>Оплата за ветеринарные препараты для группы помощи животным Второй шанс</t>
  </si>
  <si>
    <t>ELLA ATABEKOVA</t>
  </si>
  <si>
    <t>VLADISLAV MARCHENKO</t>
  </si>
  <si>
    <t>FAINA RAYGORODSKAYA</t>
  </si>
  <si>
    <t>EVGENIY GUSEV</t>
  </si>
  <si>
    <t>A. UGOLNIKOVA</t>
  </si>
  <si>
    <t>ELENA FEDOROVA</t>
  </si>
  <si>
    <t>TATYANA SPITSYNA</t>
  </si>
  <si>
    <t>ANNA KAZAKOVA</t>
  </si>
  <si>
    <t>ANASTASIYA SOKOLOVA</t>
  </si>
  <si>
    <t>IRINA LEBEDEVA</t>
  </si>
  <si>
    <t>IRINA KURNOSOVA</t>
  </si>
  <si>
    <t>IULIIA BULANOVA</t>
  </si>
  <si>
    <t>ELENA GROMOVA</t>
  </si>
  <si>
    <t>NATALIA EMELIANENKO</t>
  </si>
  <si>
    <t>MARIIA SAPRONOVA</t>
  </si>
  <si>
    <t>ALEKSANDR PLETNEV</t>
  </si>
  <si>
    <t>SVETLANA KOCHMINA</t>
  </si>
  <si>
    <t>YURIY ZHURIN</t>
  </si>
  <si>
    <t>300,00 RUB</t>
  </si>
  <si>
    <t>100,00 RUB</t>
  </si>
  <si>
    <t>0848</t>
  </si>
  <si>
    <t>0313</t>
  </si>
  <si>
    <t>4432</t>
  </si>
  <si>
    <t>6841</t>
  </si>
  <si>
    <t>5105</t>
  </si>
  <si>
    <t>2593</t>
  </si>
  <si>
    <t>8345</t>
  </si>
  <si>
    <t>6862</t>
  </si>
  <si>
    <t>4911</t>
  </si>
  <si>
    <t>8769</t>
  </si>
  <si>
    <t>3027</t>
  </si>
  <si>
    <t>6864</t>
  </si>
  <si>
    <t>0030</t>
  </si>
  <si>
    <t>2630</t>
  </si>
  <si>
    <t>2993</t>
  </si>
  <si>
    <t>9528</t>
  </si>
  <si>
    <t>5725</t>
  </si>
  <si>
    <t>5485</t>
  </si>
  <si>
    <t>8402</t>
  </si>
  <si>
    <t>1621</t>
  </si>
  <si>
    <t>2270</t>
  </si>
  <si>
    <t>0236</t>
  </si>
  <si>
    <t>3263</t>
  </si>
  <si>
    <t>7036</t>
  </si>
  <si>
    <t>0192</t>
  </si>
  <si>
    <t>1060</t>
  </si>
  <si>
    <t>2635</t>
  </si>
  <si>
    <t>3303</t>
  </si>
  <si>
    <t>1600</t>
  </si>
  <si>
    <t>9733</t>
  </si>
  <si>
    <t>9213</t>
  </si>
  <si>
    <t>2232</t>
  </si>
  <si>
    <t>9040</t>
  </si>
  <si>
    <t>8271</t>
  </si>
  <si>
    <t>0675</t>
  </si>
  <si>
    <t>6071</t>
  </si>
  <si>
    <t>8808</t>
  </si>
  <si>
    <t>Остаток средств на 01.12.2017</t>
  </si>
  <si>
    <t>Общая сумма пожертвований за декабрь 2017г.</t>
  </si>
  <si>
    <t>Произведенные расходы за декабрь 2017г.</t>
  </si>
  <si>
    <t>Остаток средств на 31.12.2017</t>
  </si>
  <si>
    <t>за декабрь 2017 года</t>
  </si>
  <si>
    <t xml:space="preserve"> за декабрь 2017 года</t>
  </si>
  <si>
    <t>Прочие приходы денежных средств в декабре 2017г.</t>
  </si>
  <si>
    <t>Субсидия из бюджета г. Москвы, полученная по итогам проводимого Комитетом общественных связей Конкурса для СО НКО на реализацию проекта "Школа зооволонтера"</t>
  </si>
  <si>
    <t>19.12.2017</t>
  </si>
  <si>
    <t>Оплата за консервы для собак для муниципального приюта в г. Зеленограде</t>
  </si>
  <si>
    <t>20.12.2017</t>
  </si>
  <si>
    <t>Оплата за ветеринарные препараты для частного приюта Шереметьевский</t>
  </si>
  <si>
    <t>Оплата за ветеринарные препараты для приюта в г. Можайске</t>
  </si>
  <si>
    <t>Оплата за ветеринарные препараты для частного приюта во Фрязино</t>
  </si>
  <si>
    <t>25.12.2017</t>
  </si>
  <si>
    <t>Оплата за корм для собак и кошек для мини-приюта Татьяны Федоровны в г. Воронеже</t>
  </si>
  <si>
    <t>Оплата за ветеринарные препараты для приюта Солнцево</t>
  </si>
  <si>
    <t>Оплата за ветеринарные препараты для приюта Щербинка</t>
  </si>
  <si>
    <t>01.12.2017</t>
  </si>
  <si>
    <t>05.12.2017</t>
  </si>
  <si>
    <t>12.12.2017</t>
  </si>
  <si>
    <t>Оплата за вет. услуги - лечение собаки Чики в вет. клинике "Биоконтроль"</t>
  </si>
  <si>
    <t>13.12.2017</t>
  </si>
  <si>
    <t>Оплата за вет. услуги - лечение собаки Гретты в вет. клинике "Биоконтроль"</t>
  </si>
  <si>
    <t>Оплата за вет. услуги - лечение собаки Сказки в вет. клинике "Биоконтроль"</t>
  </si>
  <si>
    <t>Оплата за вет. услуги - лечение собаки Багиры в вет. клинике "Беланта"</t>
  </si>
  <si>
    <t>Оплата за вет. услуги - лечение собаки Эллин в вет. клинике "Алисавет" на Лобачевского</t>
  </si>
  <si>
    <t>Оплата за вет. услуги - лечение кошки Муни в вет. клинике "Алисавет" на Лобачевского</t>
  </si>
  <si>
    <t>26.12.2017</t>
  </si>
  <si>
    <t>28.12.2017</t>
  </si>
  <si>
    <t>Оплата за вет. услуги - лечение кота Чешира  вет. клинике "Белый клык"</t>
  </si>
  <si>
    <t>29.12.2017</t>
  </si>
  <si>
    <t>Оплата за вет. услуги - лечение кота Севера в вет. центре "Комондор"</t>
  </si>
  <si>
    <t>Оплата за вет. услуги - лечение собаки Лёли в вет. центре "Комондор"</t>
  </si>
  <si>
    <t>Оплата за вет. услуги - лечение собаки Лорда в вет. центре "Комондор"</t>
  </si>
  <si>
    <t>04.12.2017</t>
  </si>
  <si>
    <t>Оплата за вет. услуги - стерилизацию 1 собаки в вет. клинике "Алисавет" в Бутово</t>
  </si>
  <si>
    <t>Оплата за вет. услуги - стерилизацию 1 кошки в вет. клинике "Фауна"</t>
  </si>
  <si>
    <t>Оплата за вет. услуги - стерилизацию 1 собаки в вет. клинике "Фауна"</t>
  </si>
  <si>
    <t>Оплата за вет. услуги - кастрацию 1 кота и стац. содержание в вет. клинике "Фауна"</t>
  </si>
  <si>
    <t>07.12.2017</t>
  </si>
  <si>
    <t>Оплата за вет. услуги - стерилизацию 1 кошки в вет. клинике "Аист-вет" в Одинцово</t>
  </si>
  <si>
    <t>Оплата за вет. услуги - стерилизацию 1 собаки в вет. клинике "Вет-ОК"</t>
  </si>
  <si>
    <t>Оплата за вет. услуги - стерилизацию 1 собаки и 2 кошек в вет. клинике "Умка"</t>
  </si>
  <si>
    <t>14.12.2017</t>
  </si>
  <si>
    <t>Оплата за вет. услуги - стерилизацию 1 собаки в вет. клинике "Аист-вет" в Одинцово</t>
  </si>
  <si>
    <t>Оплата за вет. услуги - стерилизацию 1 кошки и кастрацию 1 кота в вет. клинике "Алисавет" на Лобачевского</t>
  </si>
  <si>
    <t>Оплата за вет. услуги - стерилизацию 1 собаки в вет. клинике "Идеал"</t>
  </si>
  <si>
    <t>Оплата за вет. услуги - стерилизацию 1 кошки и стац. содержание в вет. клинике "Аист-вет" в Одинцово</t>
  </si>
  <si>
    <t>Оплата за вет. услуги - кастрацию 1 кобеля в вет. клинике "Аист-вет" в Строгино</t>
  </si>
  <si>
    <t>Оплата за вет. услуги - стерилизацию 1 кошки вет. клинике "Вет-ОК"</t>
  </si>
  <si>
    <t>Оплата за вет. услуги - стерилизацию 1 кошки и кастрацию 1 кобеля вет. клинике "ГОС-ВЕТ"</t>
  </si>
  <si>
    <t>Оплата за канцелярские и хозяйственные товары</t>
  </si>
  <si>
    <t>Оплата за изготовление бланков А4</t>
  </si>
  <si>
    <t>Оплата за перевозку груза автомобильным транспортом для участия в благотворительной ярмарке "Душевный Bazar"</t>
  </si>
  <si>
    <t>Программа "Школа зооволонтера", реализуемая на средства, полученные из бюджета г. Москвы (субсидия)</t>
  </si>
  <si>
    <t>Оплата за услуги по составлению лицензионного договора на право использования мобильного приложения "Помощник Рэй"</t>
  </si>
  <si>
    <t>Оплата за оказание услуг по управлению контентом мобильного приложения "Помощник РЭЙ" за декабрь 2017г.</t>
  </si>
  <si>
    <t>Перечисление налогов и взносов от ФОТ за декабрь 2017</t>
  </si>
  <si>
    <t>Оплата труда (менеджер проекта) за декабрь 2017</t>
  </si>
  <si>
    <t>Оплата труда (руководитель и бухгалтер проекта) за декабрь 2017</t>
  </si>
  <si>
    <t>Оплата труда АУП (координирование и развитие Фонда, 2 человека) за декабрь 2017</t>
  </si>
  <si>
    <t>Оплата труда (координатор программы, 1 человек) за декабрь 2017</t>
  </si>
  <si>
    <t>21.12.2017</t>
  </si>
  <si>
    <t>Оплата за расходные материалы для оргтехники и хозяйственные товары</t>
  </si>
  <si>
    <t>Оплата за право использования программ для ЭВМ для управления Сертификатом ЭЦП</t>
  </si>
  <si>
    <t>Программа "Мобильное приложение Помощник Рэй"</t>
  </si>
  <si>
    <t>GALINA NIFONTOVA</t>
  </si>
  <si>
    <t>D ZAHAROVA</t>
  </si>
  <si>
    <t>EVGENIYA GORDEEVA</t>
  </si>
  <si>
    <t>SKAKOVSKAYA MARIYA</t>
  </si>
  <si>
    <t>MARIYA KORZHAKOVA</t>
  </si>
  <si>
    <t>ROMAN ARTYUKHIN</t>
  </si>
  <si>
    <t>L SIVOGLAZOVA</t>
  </si>
  <si>
    <t>ELENA SINITSYNA</t>
  </si>
  <si>
    <t>NATALYA ZARGANA</t>
  </si>
  <si>
    <t>LIDIYA LIBET</t>
  </si>
  <si>
    <t>MIKHAIL MATYTSIN</t>
  </si>
  <si>
    <t>MARIYA BEVZA</t>
  </si>
  <si>
    <t>ELNURA GUSEYNOVA</t>
  </si>
  <si>
    <t>NATALIA SARBASH</t>
  </si>
  <si>
    <t>VIKTORIIA BOCHKAREV</t>
  </si>
  <si>
    <t>YULIYA KRIVORUCHKO</t>
  </si>
  <si>
    <t>ALLA RATNIKOVA</t>
  </si>
  <si>
    <t>SERGEY BYCHKOV</t>
  </si>
  <si>
    <t>YULIYA OBOLESHEVA</t>
  </si>
  <si>
    <t>ELENA ZUEVA</t>
  </si>
  <si>
    <t>GALINA SEREBRYAKOVA</t>
  </si>
  <si>
    <t>ILYA NOVOSELSKY</t>
  </si>
  <si>
    <t>IVAN AVDEEV</t>
  </si>
  <si>
    <t>PAVEL KLESHNIN</t>
  </si>
  <si>
    <t>INNA ZYABLITSEVA</t>
  </si>
  <si>
    <t>ANASTASIA MATVEEVA</t>
  </si>
  <si>
    <t>OLGA FEDOSKINA</t>
  </si>
  <si>
    <t>OXANA LITVINA</t>
  </si>
  <si>
    <t>EKATERINA DYUKOVA</t>
  </si>
  <si>
    <t>ULYANA CHERVYAKOVA</t>
  </si>
  <si>
    <t>MARIA GUSAROVA</t>
  </si>
  <si>
    <t>YANDEX MONEY</t>
  </si>
  <si>
    <t>VASILIY PLOTNIKOV</t>
  </si>
  <si>
    <t>ALEKSEY RADYVANYUK</t>
  </si>
  <si>
    <t>ALEXANDR BOLSHOV</t>
  </si>
  <si>
    <t>JULIA DMITRIEVA</t>
  </si>
  <si>
    <t>YULIA MEZHINSKAYA</t>
  </si>
  <si>
    <t>ELENA DANILOVA</t>
  </si>
  <si>
    <t>MARINA BOGOKINA</t>
  </si>
  <si>
    <t>IVANOVA TATIANA</t>
  </si>
  <si>
    <t>JULIA TSYMBALYUK</t>
  </si>
  <si>
    <t>TATIANA BORUNOVA</t>
  </si>
  <si>
    <t>EKATERINA KEVORKOVA</t>
  </si>
  <si>
    <t>ALEKSANDR SHATIN</t>
  </si>
  <si>
    <t>TATYANA BORODINA</t>
  </si>
  <si>
    <t>KIRILL KOROSTELEV</t>
  </si>
  <si>
    <t>EKATERINA KRYSINA</t>
  </si>
  <si>
    <t>MARIIA VORSLAV</t>
  </si>
  <si>
    <t>LOLITA ZLATOMIROVA</t>
  </si>
  <si>
    <t>NADEZDA DUBROVINA</t>
  </si>
  <si>
    <t>VERA LOPYREVA</t>
  </si>
  <si>
    <t>ANASTASIA KOLYADKO</t>
  </si>
  <si>
    <t>TATYANA DEMCHENKOVA</t>
  </si>
  <si>
    <t>NATALIA GRAKHANTSEVA</t>
  </si>
  <si>
    <t>ANTON SILAEV</t>
  </si>
  <si>
    <t>IRINA SUVOROVA</t>
  </si>
  <si>
    <t>OLGA ISAEVA</t>
  </si>
  <si>
    <t>SERGEY BONDAREV</t>
  </si>
  <si>
    <t>YULIYA MAKAROVA</t>
  </si>
  <si>
    <t>ALEXANDER BALASHOV</t>
  </si>
  <si>
    <t>AYRAT KAMALETDINOV</t>
  </si>
  <si>
    <t>EVGENIY KRYLOV</t>
  </si>
  <si>
    <t>GALINS CHAMSULVARAEVA</t>
  </si>
  <si>
    <t>ARTEM VARTAVANYAN</t>
  </si>
  <si>
    <t>ELENA KHARCHUTKINA</t>
  </si>
  <si>
    <t>EKATERINA SKOBEYKO</t>
  </si>
  <si>
    <t>EVGENIYA SMYSHLYAEVA</t>
  </si>
  <si>
    <t>ANASTASIA MERTSALOVA</t>
  </si>
  <si>
    <t>ALISA KARASIK</t>
  </si>
  <si>
    <t>MIKHAIL SOMOV</t>
  </si>
  <si>
    <t>OLESYA VAYMER</t>
  </si>
  <si>
    <t>Благотворительное пожертвование на лечение кота Вениамина</t>
  </si>
  <si>
    <t>ELENA KONOVALOVA</t>
  </si>
  <si>
    <t>DOMINIK</t>
  </si>
  <si>
    <t>BIRYKOVS</t>
  </si>
  <si>
    <t>IRINA PINJAEVA</t>
  </si>
  <si>
    <t>IRINA ZALUCHAEVA</t>
  </si>
  <si>
    <t>YULIYA SOKOLOVA</t>
  </si>
  <si>
    <t>SOFYA BELOVA</t>
  </si>
  <si>
    <t>IRINA ZVEREVA</t>
  </si>
  <si>
    <t>ANDREY BOLOTOV</t>
  </si>
  <si>
    <t>PAVEL SCHERBAKOV</t>
  </si>
  <si>
    <t>KRI</t>
  </si>
  <si>
    <t>YANA IVANNIKOVA</t>
  </si>
  <si>
    <t>DARIA LABKOVSKAYA</t>
  </si>
  <si>
    <t>BAURZHAN SARTBAYEV</t>
  </si>
  <si>
    <t>SVITLANA ZHELTOVA</t>
  </si>
  <si>
    <t>LENA LENINA</t>
  </si>
  <si>
    <t>ALEXANDER TUROK</t>
  </si>
  <si>
    <t>ELENA FEDCHENKO</t>
  </si>
  <si>
    <t>ANDREY RYBAKOV</t>
  </si>
  <si>
    <t>PAVEL TIMOFEEV</t>
  </si>
  <si>
    <t>EKATERINA GORBATIKOVA</t>
  </si>
  <si>
    <t>ALINA BONDARENKO</t>
  </si>
  <si>
    <t>KSENIA CHEROTCHENKO</t>
  </si>
  <si>
    <t>MARIYA MRINSKAYA</t>
  </si>
  <si>
    <t>ANNA RAKOVICH-NAKHIMOVA</t>
  </si>
  <si>
    <t>IVAN KOZLOV</t>
  </si>
  <si>
    <t>EVGENIA KRPICH</t>
  </si>
  <si>
    <t>INESSA ROCHEVA</t>
  </si>
  <si>
    <t>KRISTINA PEGUSHINA</t>
  </si>
  <si>
    <t>TATIANA BORUNOV</t>
  </si>
  <si>
    <t>EKATERINA MARKINA</t>
  </si>
  <si>
    <t>IRINA IVANOVA</t>
  </si>
  <si>
    <t>ANTONINA KUZNETSOVA</t>
  </si>
  <si>
    <t>A. SLESAREVA</t>
  </si>
  <si>
    <t>OLGA MATVEEVA</t>
  </si>
  <si>
    <t>SOFIA PANFILOVA</t>
  </si>
  <si>
    <t>ELENA PODCHALIMOVA</t>
  </si>
  <si>
    <t>VIKTOR OTOPKOV</t>
  </si>
  <si>
    <t>JULIA VYKHODTSEVA</t>
  </si>
  <si>
    <t>MARINA PETUKHOVA</t>
  </si>
  <si>
    <t>A FEDORENKO</t>
  </si>
  <si>
    <t>ANDREY TARGONSKY</t>
  </si>
  <si>
    <t>ANNA YURCHENKO</t>
  </si>
  <si>
    <t>DARYA GORYACHEVA</t>
  </si>
  <si>
    <t>VALERIJ GRIGORIEV</t>
  </si>
  <si>
    <t>ANASTASIA AMBROSOVA</t>
  </si>
  <si>
    <t>IRINA GALUSTYAN</t>
  </si>
  <si>
    <t>VERONIKASHIRSHOVA</t>
  </si>
  <si>
    <t>ANNA SALDINA</t>
  </si>
  <si>
    <t>NATALIA MISHINA</t>
  </si>
  <si>
    <t>IRINA BOGDANOVSKAYA</t>
  </si>
  <si>
    <t>DMITRIY</t>
  </si>
  <si>
    <t>ANASTASIA TEREKHOVA</t>
  </si>
  <si>
    <t>NURMAKHAMEDOVA</t>
  </si>
  <si>
    <t>SVETLANA KOROLEVA</t>
  </si>
  <si>
    <t>MARIIA NOSACH</t>
  </si>
  <si>
    <t>EKATERINA EGOROVA</t>
  </si>
  <si>
    <t>ELENA UKOLOVA</t>
  </si>
  <si>
    <t>IVAN ZUBANOV</t>
  </si>
  <si>
    <t>ALEKSANDR EGOROV</t>
  </si>
  <si>
    <t>ANNA SIMAKINA</t>
  </si>
  <si>
    <t>ALEXANDR SURBA</t>
  </si>
  <si>
    <t>YANA ZYUZINA</t>
  </si>
  <si>
    <t>ALINA BONDAREVA</t>
  </si>
  <si>
    <t xml:space="preserve">Благотворительное пожертвование </t>
  </si>
  <si>
    <t>1 000,00 RUB</t>
  </si>
  <si>
    <t>Тащян Мария</t>
  </si>
  <si>
    <t>Valentin Beitler</t>
  </si>
  <si>
    <t>Оганесян Ани</t>
  </si>
  <si>
    <t>Jelena Sunar</t>
  </si>
  <si>
    <t>1000,00 RUB</t>
  </si>
  <si>
    <t>Кочкина Александра</t>
  </si>
  <si>
    <t>27,00 RUB</t>
  </si>
  <si>
    <t>Гуринова Екатерина</t>
  </si>
  <si>
    <t>700 RUB</t>
  </si>
  <si>
    <t>Кочурова Яна</t>
  </si>
  <si>
    <t>Мельникова Алена</t>
  </si>
  <si>
    <t>26 RUB</t>
  </si>
  <si>
    <t>22 RUB</t>
  </si>
  <si>
    <t>100,00 CAD</t>
  </si>
  <si>
    <t>Tatiana Malysheva</t>
  </si>
  <si>
    <t>Благотворительное пожертвование на лечение-корм-помощь животным</t>
  </si>
  <si>
    <t>06.12.2017</t>
  </si>
  <si>
    <t>11.12.2017</t>
  </si>
  <si>
    <t>22.12.2017</t>
  </si>
  <si>
    <t>15.12.2017</t>
  </si>
  <si>
    <t>27.12.2017</t>
  </si>
  <si>
    <t>Alex Flamer</t>
  </si>
  <si>
    <t>Veronika Tsvetkova</t>
  </si>
  <si>
    <t>Alexander</t>
  </si>
  <si>
    <t>Анна</t>
  </si>
  <si>
    <t>Надежда</t>
  </si>
  <si>
    <t>Дмитрий</t>
  </si>
  <si>
    <t>Саруханов Артем</t>
  </si>
  <si>
    <t>Юлия Минина</t>
  </si>
  <si>
    <t>0346</t>
  </si>
  <si>
    <t>7545</t>
  </si>
  <si>
    <t>3810</t>
  </si>
  <si>
    <t>5566</t>
  </si>
  <si>
    <t>3767</t>
  </si>
  <si>
    <t>3399</t>
  </si>
  <si>
    <t>7075</t>
  </si>
  <si>
    <t>9937</t>
  </si>
  <si>
    <t>1787</t>
  </si>
  <si>
    <t>1556</t>
  </si>
  <si>
    <t>1326</t>
  </si>
  <si>
    <t>1379</t>
  </si>
  <si>
    <t>9816</t>
  </si>
  <si>
    <t>7480</t>
  </si>
  <si>
    <t>9266</t>
  </si>
  <si>
    <t>3979</t>
  </si>
  <si>
    <t>5576</t>
  </si>
  <si>
    <t>7113</t>
  </si>
  <si>
    <t>7687</t>
  </si>
  <si>
    <t>1711</t>
  </si>
  <si>
    <t>4283</t>
  </si>
  <si>
    <t>2833</t>
  </si>
  <si>
    <t>8560</t>
  </si>
  <si>
    <t>0864</t>
  </si>
  <si>
    <t>2818</t>
  </si>
  <si>
    <t>7357</t>
  </si>
  <si>
    <t>7907</t>
  </si>
  <si>
    <t>5450</t>
  </si>
  <si>
    <t>7690</t>
  </si>
  <si>
    <t>3001</t>
  </si>
  <si>
    <t>0515</t>
  </si>
  <si>
    <t>0045</t>
  </si>
  <si>
    <t>1976</t>
  </si>
  <si>
    <t>8012</t>
  </si>
  <si>
    <t>4785</t>
  </si>
  <si>
    <t>9743</t>
  </si>
  <si>
    <t>1251</t>
  </si>
  <si>
    <t>3328</t>
  </si>
  <si>
    <t>4252</t>
  </si>
  <si>
    <t>2402</t>
  </si>
  <si>
    <t>4452</t>
  </si>
  <si>
    <t xml:space="preserve">Богданова Анна </t>
  </si>
  <si>
    <t xml:space="preserve">Майорова Оксана </t>
  </si>
  <si>
    <t xml:space="preserve">П Анна </t>
  </si>
  <si>
    <t xml:space="preserve">Мельник Мария </t>
  </si>
  <si>
    <t>Благотворительное пожертвование на лечение Сони</t>
  </si>
  <si>
    <t>Пашина Ксения</t>
  </si>
  <si>
    <t xml:space="preserve">Бурдина Елена </t>
  </si>
  <si>
    <t xml:space="preserve">Высоцкий Александр </t>
  </si>
  <si>
    <t>Анонимно</t>
  </si>
  <si>
    <t xml:space="preserve">Савельева Анна </t>
  </si>
  <si>
    <t>Маклагина Анна</t>
  </si>
  <si>
    <t xml:space="preserve">Давтян Джемма </t>
  </si>
  <si>
    <t xml:space="preserve">Волос Дмитрий </t>
  </si>
  <si>
    <t>Гюрджиан Сергей Сергеевич</t>
  </si>
  <si>
    <t xml:space="preserve">Климов Антон Александрович </t>
  </si>
  <si>
    <t>Мосин Денис Васильевич</t>
  </si>
  <si>
    <t xml:space="preserve">Федякова Екатерина </t>
  </si>
  <si>
    <t>Шутова Наталья Линаровна</t>
  </si>
  <si>
    <t xml:space="preserve">Дагаева Ксения </t>
  </si>
  <si>
    <t xml:space="preserve">Рыжкова Наталья </t>
  </si>
  <si>
    <t xml:space="preserve">Есин Антон </t>
  </si>
  <si>
    <t xml:space="preserve">Дружинина Ирина </t>
  </si>
  <si>
    <t xml:space="preserve">Егорова Елена </t>
  </si>
  <si>
    <t xml:space="preserve">Солнцева Елена </t>
  </si>
  <si>
    <t xml:space="preserve">Шаркова Ольга </t>
  </si>
  <si>
    <t>08.12.2017</t>
  </si>
  <si>
    <t xml:space="preserve">Гурьева Дина </t>
  </si>
  <si>
    <t xml:space="preserve">Маркова Юлия </t>
  </si>
  <si>
    <t>Миронова Александра</t>
  </si>
  <si>
    <t xml:space="preserve">Моисеева Инга </t>
  </si>
  <si>
    <t xml:space="preserve">Пыленок Кристина </t>
  </si>
  <si>
    <t xml:space="preserve">Акопян Вероника </t>
  </si>
  <si>
    <t xml:space="preserve">Буинцев Сергей </t>
  </si>
  <si>
    <t xml:space="preserve">Ельшина Юлия </t>
  </si>
  <si>
    <t xml:space="preserve">Копылов Евгений </t>
  </si>
  <si>
    <t xml:space="preserve">Бабаназар Бар </t>
  </si>
  <si>
    <t>Иванов Алексей Сергеевич</t>
  </si>
  <si>
    <t xml:space="preserve">Рассказова Марина </t>
  </si>
  <si>
    <t xml:space="preserve">Апол Ппро </t>
  </si>
  <si>
    <t>Динер Александр Владимирович</t>
  </si>
  <si>
    <t xml:space="preserve">Дячкина Полина </t>
  </si>
  <si>
    <t xml:space="preserve">Каландархонова Любовь </t>
  </si>
  <si>
    <t xml:space="preserve">Кирсанова Анастасия </t>
  </si>
  <si>
    <t xml:space="preserve">Манушичев Станислав </t>
  </si>
  <si>
    <t xml:space="preserve">Микоша Валерия </t>
  </si>
  <si>
    <t>Кобелева Екатерина Евгеньевна</t>
  </si>
  <si>
    <t xml:space="preserve">Королева Светлана </t>
  </si>
  <si>
    <t xml:space="preserve">Москвин Андрей </t>
  </si>
  <si>
    <t xml:space="preserve">Старых Ольга </t>
  </si>
  <si>
    <t>17.12.2017</t>
  </si>
  <si>
    <t xml:space="preserve">Карпецкая Екатерина </t>
  </si>
  <si>
    <t xml:space="preserve">О Оглушат </t>
  </si>
  <si>
    <t xml:space="preserve">Суетинов Женя </t>
  </si>
  <si>
    <t xml:space="preserve">Жданов Владислав </t>
  </si>
  <si>
    <t>Фирсова Ирина</t>
  </si>
  <si>
    <t>Безушко Юлия Викторовна</t>
  </si>
  <si>
    <t xml:space="preserve">Кошелев А. </t>
  </si>
  <si>
    <t>Вяткина Татьяна</t>
  </si>
  <si>
    <t xml:space="preserve">Высоцкая Анастасия </t>
  </si>
  <si>
    <t>Соколинская Светлана Геннадиевна</t>
  </si>
  <si>
    <t>Орлова Татьяна Валерьевна</t>
  </si>
  <si>
    <t xml:space="preserve">Волкова Наталья </t>
  </si>
  <si>
    <t xml:space="preserve">Дунаева Анна </t>
  </si>
  <si>
    <t xml:space="preserve">К ИВ </t>
  </si>
  <si>
    <t xml:space="preserve">Наумова Марина </t>
  </si>
  <si>
    <t>Попова Алина Юрьевна</t>
  </si>
  <si>
    <t xml:space="preserve">Сергеева Марина </t>
  </si>
  <si>
    <t>Шарафутдинова Виктория Алексеевна</t>
  </si>
  <si>
    <t>Скоробогатова Ирина Борисовна</t>
  </si>
  <si>
    <t>24.12.2017</t>
  </si>
  <si>
    <t>Южилкина Татьяна Сергеевна</t>
  </si>
  <si>
    <t>Грачева Мария Владимировна</t>
  </si>
  <si>
    <t>Беспалова Юлия Ярославовна</t>
  </si>
  <si>
    <t>Мельник Мария</t>
  </si>
  <si>
    <t xml:space="preserve">Хитрик Кирилл Константинович </t>
  </si>
  <si>
    <t>Иванова Елизавета Олеговна</t>
  </si>
  <si>
    <t xml:space="preserve">Красавина Елена </t>
  </si>
  <si>
    <t xml:space="preserve">Наделяева Татьяна </t>
  </si>
  <si>
    <t xml:space="preserve">Седова Юлия  </t>
  </si>
  <si>
    <t xml:space="preserve">Семенова Анна </t>
  </si>
  <si>
    <t xml:space="preserve">Суслова Арина Владимировна </t>
  </si>
  <si>
    <t xml:space="preserve">Федотова Алена Валерьевна </t>
  </si>
  <si>
    <t xml:space="preserve">Федченкова Ирина Валерьевна  </t>
  </si>
  <si>
    <t xml:space="preserve">Язневич Елизавета </t>
  </si>
  <si>
    <t xml:space="preserve">Сапожникова Ольга  </t>
  </si>
  <si>
    <t xml:space="preserve">Вениамина Капчиц Марк </t>
  </si>
  <si>
    <t xml:space="preserve">Конбекова Ксения </t>
  </si>
  <si>
    <t xml:space="preserve">Рюмина Елизавета </t>
  </si>
  <si>
    <t>Иванова Ольга Алексеевна</t>
  </si>
  <si>
    <t xml:space="preserve">Банная Екатерина </t>
  </si>
  <si>
    <t xml:space="preserve">Казакова Нина </t>
  </si>
  <si>
    <t>Каральская Наталья Васильевна</t>
  </si>
  <si>
    <t>Левина Ольга Игоревна</t>
  </si>
  <si>
    <t>Романова Алла Викторовна</t>
  </si>
  <si>
    <t>Иванова Юлия</t>
  </si>
  <si>
    <t xml:space="preserve">Davidova Olesya </t>
  </si>
  <si>
    <t xml:space="preserve">Вершинина Мария Игоревна </t>
  </si>
  <si>
    <t>Дорошенко Ия</t>
  </si>
  <si>
    <t>Коробкова Татьяна Васильевна</t>
  </si>
  <si>
    <t xml:space="preserve">Иванов Вадим </t>
  </si>
  <si>
    <t>Фурцев Роман Витальевич</t>
  </si>
  <si>
    <t>Цветкова Наталья Валерьевна</t>
  </si>
  <si>
    <t>Благотворительное пожертвование на лечение кота Севера</t>
  </si>
  <si>
    <t>Молчанова Ирина Викторовна</t>
  </si>
  <si>
    <t>Пайст Валентина Ивановна</t>
  </si>
  <si>
    <t xml:space="preserve">Дергилев Василий </t>
  </si>
  <si>
    <t>М Елена</t>
  </si>
  <si>
    <t>Озерова Ольга Николаевна</t>
  </si>
  <si>
    <t xml:space="preserve">Павлова Ольга </t>
  </si>
  <si>
    <t xml:space="preserve">Сотова Виктория </t>
  </si>
  <si>
    <t xml:space="preserve">Суслова Арина </t>
  </si>
  <si>
    <t>30.12.2017</t>
  </si>
  <si>
    <t>Шмелькова Юлия</t>
  </si>
  <si>
    <t>Валеева Елена Георгиевна</t>
  </si>
  <si>
    <t>Чикина Наталья</t>
  </si>
  <si>
    <t>Перечисление денежных средств в рамках благотворительной акции "Новогоднее Ралли Пожертвований" от проекта «Делись добром, Москва!» и благотворительного собрания «Все вместе»</t>
  </si>
  <si>
    <t>Благотворительное пожертвование от компании Dentsu Aegis Network Russia</t>
  </si>
  <si>
    <t>18.12.2017</t>
  </si>
  <si>
    <t>Благотворительное пожертвование от компании Adwatch Isobar</t>
  </si>
  <si>
    <t>Благотворительное пожертвование от АО "Телекомпания НТВ"</t>
  </si>
  <si>
    <t>Пожертвование от Фонда поддержки и развития филантропии "КАФ", собранные в рамках программы "Благо.ру"</t>
  </si>
  <si>
    <t>Благотворительные пожертвования, собранные на лекции Ольги Кажарской по зоопсихологии в Республике</t>
  </si>
  <si>
    <t>Благотворительные пожертвования, собранные на выставке кошек "Гран-При Royal Canin"</t>
  </si>
  <si>
    <t>Благотворительные пожертвования, собранные в ящик для сбора пожертвований, установленный в вет. клинике "Идеал"</t>
  </si>
  <si>
    <t>Благотворительные пожертвования, собранные в ящик для сбора пожертвований, установленный в зоомагазине "Зоосити"</t>
  </si>
  <si>
    <t>Благотворительные пожертвования, собранные на благотворительной ярмарке "Душевный Bazar"</t>
  </si>
  <si>
    <t>Благотворительные пожертвования, собранные в ящик для сбора пожертвований, установленный в автосервисе "БД-Сервис"</t>
  </si>
  <si>
    <t>Благотворительные пожертвования, собранные на корпоративной благотворительной ярмарке в компании "Берингер Ингельхайм"</t>
  </si>
  <si>
    <t>Благотворительные пожертвования, собранные в ящик для сбора пожертвований, установленный в вет. клинике "Умка"</t>
  </si>
  <si>
    <t>Благотворительные пожертвования, собранные на корпоративной благотворительной ярмарке в ОТП Банк</t>
  </si>
  <si>
    <t>Благотворительные пожертвования, собранные на мероприятии "Соседское чаепитие и рождественский базар" в Mail.Ru Group</t>
  </si>
  <si>
    <t>Благотворительные пожертвования, собранные на корпоративной благотворительной ярмарке в компании "Ростелеком"</t>
  </si>
  <si>
    <t>Благотворительные пожертвования, собранные в ящик для сбора пожертвований, установленный в вет. клинике "Алисавет" в Бутово</t>
  </si>
  <si>
    <t>Благотворительные пожертвования, собранные в ящик для сбора пожертвований, установленный в вет. клинике "Биоконтроль"</t>
  </si>
  <si>
    <t>Благотворительные пожертвования, собранные на корпоративной благотворительной ярмарке в компании "Вымпелком"</t>
  </si>
  <si>
    <t>Благотворительные пожертвования, собранные в ящик для сбора пожертвований, установленный в вет. центре "Комондор"</t>
  </si>
  <si>
    <t>Благотворительные пожертвования, собранные в ящик для сбора пожертвований, установленный в вет. клинике "Аист-вет" в Одинцово</t>
  </si>
  <si>
    <t>Благотворительные пожертвования, переданные в кассу Фонда</t>
  </si>
  <si>
    <t>Благотворительные пожертвования, собранные в ящик для сбора пожертвований, установленный в Бутике "Bed for Pet"</t>
  </si>
  <si>
    <t>Благотворительные пожертвования, собранные в ящик для сбора пожертвований, установленный в зоомагазине "Соня"</t>
  </si>
  <si>
    <t>Благотворительные пожертвования, собранные в ящик для сбора пожертвований, установленный в зоомагазине "Лабрадор" на ул. Новокузнецкая</t>
  </si>
  <si>
    <t>Благотворительные пожертвования, собранные в ящик для сбора пожертвований, установленный в зоомагазине "Лабрадор" на ул. Ладожская</t>
  </si>
  <si>
    <t>Благотворительные пожертвования, собранные в ящик для сбора пожертвований, установленный в Семейной аптеке Фарм Фемели</t>
  </si>
  <si>
    <t>Благотворительные пожертвования, собранные в ящик для сбора пожертвований, установленный в зоомагазине "Зверушка"</t>
  </si>
  <si>
    <t>Благотворительные пожертвования, собранные в ящик для сбора пожертвований, установленный в аптеке "Аптека-Музей"</t>
  </si>
  <si>
    <t>Благотворительные пожертвования, собранные в ящик для сбора пожертвований, установленный в вет. клинике "Джек"</t>
  </si>
  <si>
    <t>Благотворительные пожертвования, собранные в ящик для сбора пожертвований, установленный в вет. клинике "Фауна"</t>
  </si>
  <si>
    <t xml:space="preserve">Благотворительное пожертвование на лечение собаки Гретты </t>
  </si>
  <si>
    <t>Благотворительные пожертвования через мобильный терминал</t>
  </si>
  <si>
    <t>Оплата за расходные материалы для стенда для участия в благотворительной ярмарке "Душевный Bazar"</t>
  </si>
  <si>
    <t>Оплата за вет. услуги - стерилизацию 2 кошек в вет. клинике "КрасногорьеВет"</t>
  </si>
  <si>
    <t>Оплата за вет. услуги - стерилизацию 1 кошки и кастрацию 2 котов в вет. клинике "КрасногорьеВет"</t>
  </si>
  <si>
    <t>Elena Jeffries</t>
  </si>
  <si>
    <t>Darya Shirkina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</si>
</sst>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#,##0.00&quot;р.&quot;"/>
    <numFmt numFmtId="180" formatCode="#\ ##0.00"/>
  </numFmts>
  <fonts count="21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222222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 applyFill="0" applyProtection="0"/>
  </cellStyleXfs>
  <cellXfs count="169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1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Protection="1"/>
    <xf numFmtId="0" fontId="7" fillId="3" borderId="2" xfId="0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</xf>
    <xf numFmtId="0" fontId="9" fillId="3" borderId="3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" fillId="3" borderId="4" xfId="0" applyFont="1" applyFill="1" applyBorder="1" applyProtection="1"/>
    <xf numFmtId="0" fontId="5" fillId="3" borderId="2" xfId="0" applyFont="1" applyFill="1" applyBorder="1" applyAlignment="1" applyProtection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4" fontId="3" fillId="3" borderId="3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/>
    </xf>
    <xf numFmtId="0" fontId="0" fillId="3" borderId="4" xfId="0" applyFill="1" applyBorder="1" applyProtection="1"/>
    <xf numFmtId="173" fontId="2" fillId="4" borderId="4" xfId="0" applyNumberFormat="1" applyFont="1" applyFill="1" applyBorder="1" applyAlignment="1" applyProtection="1">
      <alignment horizontal="center"/>
    </xf>
    <xf numFmtId="173" fontId="0" fillId="0" borderId="0" xfId="0" applyNumberFormat="1" applyFill="1" applyAlignment="1" applyProtection="1">
      <alignment horizontal="center"/>
    </xf>
    <xf numFmtId="173" fontId="5" fillId="4" borderId="4" xfId="0" applyNumberFormat="1" applyFont="1" applyFill="1" applyBorder="1" applyAlignment="1" applyProtection="1">
      <alignment horizontal="center" vertical="center"/>
    </xf>
    <xf numFmtId="173" fontId="9" fillId="3" borderId="4" xfId="0" applyNumberFormat="1" applyFont="1" applyFill="1" applyBorder="1" applyAlignment="1" applyProtection="1">
      <alignment horizontal="right" vertical="center"/>
    </xf>
    <xf numFmtId="173" fontId="9" fillId="0" borderId="0" xfId="0" applyNumberFormat="1" applyFont="1" applyFill="1" applyBorder="1" applyAlignment="1" applyProtection="1">
      <alignment horizontal="right" vertical="center"/>
    </xf>
    <xf numFmtId="173" fontId="5" fillId="4" borderId="4" xfId="0" applyNumberFormat="1" applyFont="1" applyFill="1" applyBorder="1" applyAlignment="1" applyProtection="1">
      <alignment horizontal="center"/>
    </xf>
    <xf numFmtId="173" fontId="10" fillId="3" borderId="4" xfId="0" applyNumberFormat="1" applyFont="1" applyFill="1" applyBorder="1" applyAlignment="1" applyProtection="1">
      <alignment vertical="center"/>
    </xf>
    <xf numFmtId="173" fontId="9" fillId="3" borderId="4" xfId="0" applyNumberFormat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center"/>
    </xf>
    <xf numFmtId="4" fontId="13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Protection="1"/>
    <xf numFmtId="14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wrapText="1"/>
    </xf>
    <xf numFmtId="4" fontId="13" fillId="0" borderId="0" xfId="0" applyNumberFormat="1" applyFont="1" applyFill="1" applyProtection="1"/>
    <xf numFmtId="4" fontId="0" fillId="0" borderId="0" xfId="0" applyNumberForma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4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3" fillId="3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Protection="1"/>
    <xf numFmtId="14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Fill="1" applyBorder="1" applyAlignment="1" applyProtection="1">
      <alignment horizontal="center" vertical="center"/>
    </xf>
    <xf numFmtId="4" fontId="4" fillId="3" borderId="3" xfId="0" applyNumberFormat="1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wrapText="1"/>
    </xf>
    <xf numFmtId="14" fontId="3" fillId="3" borderId="2" xfId="0" applyNumberFormat="1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Protection="1"/>
    <xf numFmtId="0" fontId="9" fillId="0" borderId="6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left"/>
    </xf>
    <xf numFmtId="0" fontId="13" fillId="0" borderId="0" xfId="0" applyFont="1" applyFill="1" applyAlignment="1" applyProtection="1">
      <alignment horizontal="center" vertical="center"/>
    </xf>
    <xf numFmtId="4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Protection="1"/>
    <xf numFmtId="14" fontId="1" fillId="0" borderId="1" xfId="0" applyNumberFormat="1" applyFont="1" applyFill="1" applyBorder="1" applyAlignment="1" applyProtection="1">
      <alignment horizontal="center" vertical="center" wrapText="1"/>
    </xf>
    <xf numFmtId="14" fontId="1" fillId="0" borderId="5" xfId="0" applyNumberFormat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vertical="top" wrapText="1"/>
    </xf>
    <xf numFmtId="4" fontId="0" fillId="0" borderId="0" xfId="0" applyNumberFormat="1" applyFill="1" applyAlignment="1" applyProtection="1">
      <alignment vertical="top"/>
    </xf>
    <xf numFmtId="4" fontId="2" fillId="3" borderId="3" xfId="0" applyNumberFormat="1" applyFont="1" applyFill="1" applyBorder="1" applyAlignment="1" applyProtection="1">
      <alignment horizontal="center" vertical="top"/>
    </xf>
    <xf numFmtId="4" fontId="0" fillId="0" borderId="0" xfId="0" applyNumberFormat="1" applyFill="1" applyAlignment="1" applyProtection="1">
      <alignment horizontal="center"/>
    </xf>
    <xf numFmtId="4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Protection="1"/>
    <xf numFmtId="0" fontId="11" fillId="0" borderId="0" xfId="0" applyFont="1"/>
    <xf numFmtId="0" fontId="12" fillId="0" borderId="1" xfId="0" applyFont="1" applyBorder="1"/>
    <xf numFmtId="14" fontId="1" fillId="0" borderId="5" xfId="0" applyNumberFormat="1" applyFont="1" applyFill="1" applyBorder="1" applyAlignment="1" applyProtection="1">
      <alignment horizontal="center" vertical="center"/>
    </xf>
    <xf numFmtId="14" fontId="12" fillId="0" borderId="1" xfId="0" applyNumberFormat="1" applyFont="1" applyBorder="1" applyAlignment="1">
      <alignment horizontal="center"/>
    </xf>
    <xf numFmtId="0" fontId="9" fillId="4" borderId="2" xfId="0" applyFont="1" applyFill="1" applyBorder="1" applyAlignment="1" applyProtection="1">
      <alignment horizontal="left" vertical="center"/>
    </xf>
    <xf numFmtId="4" fontId="0" fillId="4" borderId="3" xfId="0" applyNumberFormat="1" applyFill="1" applyBorder="1" applyAlignment="1" applyProtection="1">
      <alignment horizontal="center" vertical="center"/>
    </xf>
    <xf numFmtId="173" fontId="9" fillId="4" borderId="4" xfId="0" applyNumberFormat="1" applyFont="1" applyFill="1" applyBorder="1" applyAlignment="1" applyProtection="1">
      <alignment horizontal="right"/>
    </xf>
    <xf numFmtId="0" fontId="17" fillId="2" borderId="5" xfId="0" applyFont="1" applyFill="1" applyBorder="1" applyAlignment="1" applyProtection="1">
      <alignment horizontal="center" vertical="center" wrapText="1"/>
    </xf>
    <xf numFmtId="4" fontId="17" fillId="2" borderId="5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14" fontId="1" fillId="0" borderId="9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4" fontId="1" fillId="2" borderId="5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Protection="1"/>
    <xf numFmtId="180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8" fillId="0" borderId="1" xfId="0" applyFont="1" applyFill="1" applyBorder="1" applyAlignment="1" applyProtection="1">
      <alignment vertical="center"/>
    </xf>
    <xf numFmtId="14" fontId="0" fillId="0" borderId="1" xfId="0" applyNumberFormat="1" applyFill="1" applyBorder="1" applyAlignment="1" applyProtection="1">
      <alignment horizontal="center"/>
    </xf>
    <xf numFmtId="14" fontId="0" fillId="0" borderId="10" xfId="0" applyNumberFormat="1" applyFill="1" applyBorder="1" applyAlignment="1" applyProtection="1">
      <alignment horizontal="center"/>
    </xf>
    <xf numFmtId="180" fontId="0" fillId="0" borderId="1" xfId="0" applyNumberFormat="1" applyBorder="1" applyAlignment="1">
      <alignment horizontal="center"/>
    </xf>
    <xf numFmtId="173" fontId="2" fillId="4" borderId="4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" fillId="2" borderId="9" xfId="0" applyFont="1" applyFill="1" applyBorder="1" applyAlignment="1" applyProtection="1">
      <alignment horizontal="left" vertical="center" wrapText="1"/>
    </xf>
    <xf numFmtId="0" fontId="17" fillId="2" borderId="5" xfId="0" applyFont="1" applyFill="1" applyBorder="1" applyAlignment="1" applyProtection="1">
      <alignment horizontal="left" vertical="center" wrapText="1"/>
    </xf>
    <xf numFmtId="14" fontId="1" fillId="0" borderId="0" xfId="0" applyNumberFormat="1" applyFont="1" applyFill="1" applyBorder="1" applyAlignment="1" applyProtection="1">
      <alignment horizontal="center" vertical="center" wrapText="1"/>
    </xf>
    <xf numFmtId="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4" fontId="18" fillId="0" borderId="1" xfId="0" applyNumberFormat="1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1" fillId="2" borderId="5" xfId="0" applyNumberFormat="1" applyFont="1" applyFill="1" applyBorder="1" applyAlignment="1" applyProtection="1">
      <alignment horizontal="center" vertical="center" wrapText="1"/>
    </xf>
    <xf numFmtId="0" fontId="17" fillId="2" borderId="8" xfId="0" applyFont="1" applyFill="1" applyBorder="1" applyAlignment="1" applyProtection="1">
      <alignment horizontal="center" vertical="center" wrapText="1"/>
    </xf>
    <xf numFmtId="4" fontId="17" fillId="2" borderId="8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4" fontId="17" fillId="2" borderId="1" xfId="0" applyNumberFormat="1" applyFont="1" applyFill="1" applyBorder="1" applyAlignment="1" applyProtection="1">
      <alignment horizontal="center" vertical="center" wrapText="1"/>
    </xf>
    <xf numFmtId="14" fontId="17" fillId="2" borderId="5" xfId="0" applyNumberFormat="1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/>
    </xf>
    <xf numFmtId="0" fontId="19" fillId="0" borderId="0" xfId="0" applyFont="1" applyFill="1" applyAlignment="1" applyProtection="1">
      <alignment horizontal="center"/>
    </xf>
    <xf numFmtId="0" fontId="5" fillId="4" borderId="3" xfId="0" applyFont="1" applyFill="1" applyBorder="1" applyAlignment="1" applyProtection="1">
      <alignment horizontal="left" vertical="center"/>
    </xf>
    <xf numFmtId="4" fontId="13" fillId="0" borderId="0" xfId="0" applyNumberFormat="1" applyFont="1" applyFill="1" applyAlignment="1" applyProtection="1">
      <alignment horizontal="center" vertical="center"/>
    </xf>
    <xf numFmtId="14" fontId="3" fillId="3" borderId="2" xfId="0" applyNumberFormat="1" applyFont="1" applyFill="1" applyBorder="1" applyAlignment="1" applyProtection="1">
      <alignment horizontal="left" vertical="center" wrapText="1"/>
    </xf>
    <xf numFmtId="14" fontId="3" fillId="3" borderId="3" xfId="0" applyNumberFormat="1" applyFont="1" applyFill="1" applyBorder="1" applyAlignment="1" applyProtection="1">
      <alignment horizontal="left" vertical="center" wrapText="1"/>
    </xf>
    <xf numFmtId="14" fontId="3" fillId="3" borderId="4" xfId="0" applyNumberFormat="1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20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left" wrapText="1"/>
    </xf>
    <xf numFmtId="0" fontId="3" fillId="3" borderId="3" xfId="0" applyFont="1" applyFill="1" applyBorder="1" applyAlignment="1" applyProtection="1">
      <alignment horizontal="left" wrapText="1"/>
    </xf>
    <xf numFmtId="0" fontId="3" fillId="3" borderId="2" xfId="0" applyFont="1" applyFill="1" applyBorder="1" applyAlignment="1" applyProtection="1">
      <alignment horizontal="left" vertical="top" wrapText="1"/>
    </xf>
    <xf numFmtId="0" fontId="3" fillId="3" borderId="3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2" fillId="3" borderId="14" xfId="0" applyFont="1" applyFill="1" applyBorder="1" applyAlignment="1" applyProtection="1">
      <alignment horizontal="left" vertical="center" wrapText="1"/>
    </xf>
    <xf numFmtId="0" fontId="2" fillId="3" borderId="15" xfId="0" applyFont="1" applyFill="1" applyBorder="1" applyAlignment="1" applyProtection="1">
      <alignment horizontal="left" vertical="center" wrapText="1"/>
    </xf>
    <xf numFmtId="0" fontId="2" fillId="3" borderId="16" xfId="0" applyFont="1" applyFill="1" applyBorder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17" xfId="0" applyFont="1" applyFill="1" applyBorder="1" applyAlignment="1" applyProtection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14" fontId="2" fillId="3" borderId="6" xfId="0" applyNumberFormat="1" applyFont="1" applyFill="1" applyBorder="1" applyAlignment="1" applyProtection="1">
      <alignment horizontal="left" vertical="center"/>
    </xf>
    <xf numFmtId="14" fontId="2" fillId="3" borderId="0" xfId="0" applyNumberFormat="1" applyFont="1" applyFill="1" applyBorder="1" applyAlignment="1" applyProtection="1">
      <alignment horizontal="left" vertical="center"/>
    </xf>
    <xf numFmtId="14" fontId="2" fillId="3" borderId="18" xfId="0" applyNumberFormat="1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/>
    </xf>
    <xf numFmtId="0" fontId="2" fillId="3" borderId="3" xfId="0" applyFont="1" applyFill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1651000</xdr:colOff>
      <xdr:row>6</xdr:row>
      <xdr:rowOff>12700</xdr:rowOff>
    </xdr:to>
    <xdr:pic>
      <xdr:nvPicPr>
        <xdr:cNvPr id="202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088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2806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710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9008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1024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1846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6080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1:D37"/>
  <sheetViews>
    <sheetView showGridLines="0" tabSelected="1" workbookViewId="0">
      <selection activeCell="A8" sqref="A8"/>
    </sheetView>
  </sheetViews>
  <sheetFormatPr baseColWidth="10" defaultColWidth="8.83203125" defaultRowHeight="15" x14ac:dyDescent="0.2"/>
  <cols>
    <col min="1" max="1" width="24.1640625" style="1" customWidth="1"/>
    <col min="2" max="2" width="44.5" style="2" customWidth="1"/>
    <col min="3" max="3" width="19.5" style="9" customWidth="1"/>
    <col min="4" max="4" width="13.1640625" customWidth="1"/>
  </cols>
  <sheetData>
    <row r="1" spans="1:3" ht="19" x14ac:dyDescent="0.25">
      <c r="B1" s="135" t="s">
        <v>16</v>
      </c>
      <c r="C1" s="135"/>
    </row>
    <row r="2" spans="1:3" ht="19" x14ac:dyDescent="0.25">
      <c r="B2" s="135" t="s">
        <v>17</v>
      </c>
      <c r="C2" s="135"/>
    </row>
    <row r="3" spans="1:3" ht="19" x14ac:dyDescent="0.25">
      <c r="B3" s="40"/>
      <c r="C3" s="40"/>
    </row>
    <row r="4" spans="1:3" ht="19" x14ac:dyDescent="0.25">
      <c r="B4" s="134" t="s">
        <v>3</v>
      </c>
      <c r="C4" s="134"/>
    </row>
    <row r="5" spans="1:3" ht="19" x14ac:dyDescent="0.25">
      <c r="B5" s="134" t="s">
        <v>15</v>
      </c>
      <c r="C5" s="134"/>
    </row>
    <row r="6" spans="1:3" ht="19" x14ac:dyDescent="0.2">
      <c r="B6" s="137" t="s">
        <v>189</v>
      </c>
      <c r="C6" s="137"/>
    </row>
    <row r="7" spans="1:3" ht="15" customHeight="1" x14ac:dyDescent="0.2">
      <c r="B7" s="41"/>
      <c r="C7" s="41"/>
    </row>
    <row r="9" spans="1:3" x14ac:dyDescent="0.2">
      <c r="A9" s="130" t="s">
        <v>185</v>
      </c>
      <c r="B9" s="131"/>
      <c r="C9" s="32">
        <v>595362.44999999995</v>
      </c>
    </row>
    <row r="10" spans="1:3" x14ac:dyDescent="0.2">
      <c r="C10" s="33"/>
    </row>
    <row r="11" spans="1:3" x14ac:dyDescent="0.2">
      <c r="A11" s="130" t="s">
        <v>186</v>
      </c>
      <c r="B11" s="131"/>
      <c r="C11" s="34">
        <f>SUM(C12:C17)</f>
        <v>1162594.8989999997</v>
      </c>
    </row>
    <row r="12" spans="1:3" x14ac:dyDescent="0.2">
      <c r="A12" s="132" t="s">
        <v>38</v>
      </c>
      <c r="B12" s="133"/>
      <c r="C12" s="35">
        <f>CloudPayments!C239</f>
        <v>211646.91800000001</v>
      </c>
    </row>
    <row r="13" spans="1:3" x14ac:dyDescent="0.2">
      <c r="A13" s="132" t="s">
        <v>22</v>
      </c>
      <c r="B13" s="133"/>
      <c r="C13" s="35">
        <f>PayPal!D22</f>
        <v>4265.08</v>
      </c>
    </row>
    <row r="14" spans="1:3" x14ac:dyDescent="0.2">
      <c r="A14" s="132" t="s">
        <v>25</v>
      </c>
      <c r="B14" s="133"/>
      <c r="C14" s="35">
        <f>Yandex!C21</f>
        <v>7970.4</v>
      </c>
    </row>
    <row r="15" spans="1:3" x14ac:dyDescent="0.2">
      <c r="A15" s="132" t="s">
        <v>27</v>
      </c>
      <c r="B15" s="133"/>
      <c r="C15" s="35">
        <f>Qiwi!C32</f>
        <v>1241.251</v>
      </c>
    </row>
    <row r="16" spans="1:3" x14ac:dyDescent="0.2">
      <c r="A16" s="61" t="s">
        <v>34</v>
      </c>
      <c r="B16" s="62"/>
      <c r="C16" s="35">
        <f>Смс!C114</f>
        <v>24124.2</v>
      </c>
    </row>
    <row r="17" spans="1:4" x14ac:dyDescent="0.2">
      <c r="A17" s="19" t="s">
        <v>21</v>
      </c>
      <c r="B17" s="19"/>
      <c r="C17" s="35">
        <f>СБ!B203</f>
        <v>913347.04999999981</v>
      </c>
    </row>
    <row r="18" spans="1:4" x14ac:dyDescent="0.2">
      <c r="A18" s="23"/>
      <c r="B18" s="23"/>
      <c r="C18" s="36"/>
      <c r="D18" s="108"/>
    </row>
    <row r="19" spans="1:4" x14ac:dyDescent="0.2">
      <c r="A19" s="130" t="s">
        <v>191</v>
      </c>
      <c r="B19" s="131"/>
      <c r="C19" s="107">
        <f>C20</f>
        <v>550647</v>
      </c>
    </row>
    <row r="20" spans="1:4" ht="45.75" customHeight="1" x14ac:dyDescent="0.2">
      <c r="A20" s="128" t="s">
        <v>192</v>
      </c>
      <c r="B20" s="129"/>
      <c r="C20" s="35">
        <f>СБ!B199</f>
        <v>550647</v>
      </c>
    </row>
    <row r="21" spans="1:4" x14ac:dyDescent="0.2">
      <c r="A21" s="66"/>
      <c r="B21" s="23"/>
      <c r="C21" s="36"/>
    </row>
    <row r="22" spans="1:4" x14ac:dyDescent="0.2">
      <c r="A22" s="130" t="s">
        <v>187</v>
      </c>
      <c r="B22" s="136"/>
      <c r="C22" s="37">
        <f>SUM(C23:C29)</f>
        <v>598138.4</v>
      </c>
    </row>
    <row r="23" spans="1:4" x14ac:dyDescent="0.2">
      <c r="A23" s="20" t="s">
        <v>4</v>
      </c>
      <c r="B23" s="21"/>
      <c r="C23" s="38">
        <f>SUM(Расходы!B11:B18)</f>
        <v>70322.739999999991</v>
      </c>
    </row>
    <row r="24" spans="1:4" x14ac:dyDescent="0.2">
      <c r="A24" s="19" t="s">
        <v>8</v>
      </c>
      <c r="B24" s="22"/>
      <c r="C24" s="39">
        <f>SUM(Расходы!B20:B43)</f>
        <v>246578.3</v>
      </c>
    </row>
    <row r="25" spans="1:4" x14ac:dyDescent="0.2">
      <c r="A25" s="19" t="s">
        <v>9</v>
      </c>
      <c r="B25" s="22"/>
      <c r="C25" s="39">
        <f>SUM(Расходы!B45:B64)</f>
        <v>115828</v>
      </c>
    </row>
    <row r="26" spans="1:4" x14ac:dyDescent="0.2">
      <c r="A26" s="19" t="s">
        <v>31</v>
      </c>
      <c r="B26" s="22"/>
      <c r="C26" s="39">
        <f>SUM(Расходы!B66:B69)</f>
        <v>12971.52</v>
      </c>
    </row>
    <row r="27" spans="1:4" x14ac:dyDescent="0.2">
      <c r="A27" s="128" t="s">
        <v>251</v>
      </c>
      <c r="B27" s="129"/>
      <c r="C27" s="39">
        <f>SUM(Расходы!B71:B72)</f>
        <v>17800</v>
      </c>
    </row>
    <row r="28" spans="1:4" ht="30" customHeight="1" x14ac:dyDescent="0.2">
      <c r="A28" s="128" t="s">
        <v>240</v>
      </c>
      <c r="B28" s="129"/>
      <c r="C28" s="39">
        <f>SUM(Расходы!B74:B76)</f>
        <v>44488</v>
      </c>
    </row>
    <row r="29" spans="1:4" x14ac:dyDescent="0.2">
      <c r="A29" s="19" t="s">
        <v>13</v>
      </c>
      <c r="B29" s="22"/>
      <c r="C29" s="39">
        <f>SUM(Расходы!B78:B84)</f>
        <v>90149.84</v>
      </c>
    </row>
    <row r="30" spans="1:4" x14ac:dyDescent="0.2">
      <c r="C30" s="33"/>
    </row>
    <row r="31" spans="1:4" ht="15" customHeight="1" x14ac:dyDescent="0.2">
      <c r="A31" s="130" t="s">
        <v>188</v>
      </c>
      <c r="B31" s="131"/>
      <c r="C31" s="32">
        <f>C9+C11+C19-C22</f>
        <v>1710465.9489999996</v>
      </c>
      <c r="D31" s="47"/>
    </row>
    <row r="32" spans="1:4" x14ac:dyDescent="0.2">
      <c r="A32" s="84" t="s">
        <v>81</v>
      </c>
      <c r="B32" s="85"/>
      <c r="C32" s="86">
        <v>782935</v>
      </c>
    </row>
    <row r="33" spans="3:3" x14ac:dyDescent="0.2">
      <c r="C33" s="76"/>
    </row>
    <row r="35" spans="3:3" x14ac:dyDescent="0.2">
      <c r="C35" s="76"/>
    </row>
    <row r="37" spans="3:3" x14ac:dyDescent="0.2">
      <c r="C37" s="89"/>
    </row>
  </sheetData>
  <sheetProtection password="C6E7" sheet="1" formatCells="0" formatColumns="0" formatRows="0" insertColumns="0" insertRows="0" insertHyperlinks="0" deleteColumns="0" deleteRows="0" sort="0" autoFilter="0" pivotTables="0"/>
  <mergeCells count="17">
    <mergeCell ref="B1:C1"/>
    <mergeCell ref="A22:B22"/>
    <mergeCell ref="B4:C4"/>
    <mergeCell ref="B2:C2"/>
    <mergeCell ref="B6:C6"/>
    <mergeCell ref="A13:B13"/>
    <mergeCell ref="A9:B9"/>
    <mergeCell ref="A27:B27"/>
    <mergeCell ref="A31:B31"/>
    <mergeCell ref="A11:B11"/>
    <mergeCell ref="A14:B14"/>
    <mergeCell ref="B5:C5"/>
    <mergeCell ref="A15:B15"/>
    <mergeCell ref="A12:B12"/>
    <mergeCell ref="A19:B19"/>
    <mergeCell ref="A20:B20"/>
    <mergeCell ref="A28:B28"/>
  </mergeCells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</sheetPr>
  <dimension ref="A1:D86"/>
  <sheetViews>
    <sheetView showGridLines="0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2" width="21.5" style="2" customWidth="1"/>
    <col min="3" max="3" width="110.5" customWidth="1"/>
  </cols>
  <sheetData>
    <row r="1" spans="1:3" ht="19" x14ac:dyDescent="0.25">
      <c r="B1" s="135" t="s">
        <v>16</v>
      </c>
      <c r="C1" s="135"/>
    </row>
    <row r="2" spans="1:3" ht="19" x14ac:dyDescent="0.25">
      <c r="B2" s="135" t="s">
        <v>17</v>
      </c>
      <c r="C2" s="135"/>
    </row>
    <row r="3" spans="1:3" ht="19" x14ac:dyDescent="0.25">
      <c r="B3" s="134"/>
      <c r="C3" s="134"/>
    </row>
    <row r="4" spans="1:3" ht="19" x14ac:dyDescent="0.25">
      <c r="B4" s="134" t="s">
        <v>12</v>
      </c>
      <c r="C4" s="134"/>
    </row>
    <row r="5" spans="1:3" ht="19" x14ac:dyDescent="0.25">
      <c r="B5" s="134" t="s">
        <v>189</v>
      </c>
      <c r="C5" s="134"/>
    </row>
    <row r="6" spans="1:3" ht="16" x14ac:dyDescent="0.2">
      <c r="B6" s="4"/>
      <c r="C6" s="5"/>
    </row>
    <row r="8" spans="1:3" x14ac:dyDescent="0.2">
      <c r="A8" s="25" t="s">
        <v>5</v>
      </c>
      <c r="B8" s="26" t="s">
        <v>7</v>
      </c>
      <c r="C8" s="27" t="s">
        <v>6</v>
      </c>
    </row>
    <row r="9" spans="1:3" ht="8.25" customHeight="1" x14ac:dyDescent="0.2">
      <c r="A9" s="141"/>
      <c r="B9" s="142"/>
      <c r="C9" s="143"/>
    </row>
    <row r="10" spans="1:3" x14ac:dyDescent="0.2">
      <c r="A10" s="13" t="s">
        <v>4</v>
      </c>
      <c r="B10" s="14"/>
      <c r="C10" s="15"/>
    </row>
    <row r="11" spans="1:3" ht="15" customHeight="1" x14ac:dyDescent="0.2">
      <c r="A11" s="87" t="s">
        <v>193</v>
      </c>
      <c r="B11" s="88">
        <v>5992</v>
      </c>
      <c r="C11" s="110" t="s">
        <v>194</v>
      </c>
    </row>
    <row r="12" spans="1:3" ht="15" customHeight="1" x14ac:dyDescent="0.2">
      <c r="A12" s="87" t="s">
        <v>195</v>
      </c>
      <c r="B12" s="88">
        <v>16000</v>
      </c>
      <c r="C12" s="110" t="s">
        <v>196</v>
      </c>
    </row>
    <row r="13" spans="1:3" ht="15" customHeight="1" x14ac:dyDescent="0.2">
      <c r="A13" s="87" t="s">
        <v>195</v>
      </c>
      <c r="B13" s="88">
        <v>7000</v>
      </c>
      <c r="C13" s="110" t="s">
        <v>197</v>
      </c>
    </row>
    <row r="14" spans="1:3" ht="15" customHeight="1" x14ac:dyDescent="0.2">
      <c r="A14" s="87" t="s">
        <v>195</v>
      </c>
      <c r="B14" s="88">
        <v>18090</v>
      </c>
      <c r="C14" s="110" t="s">
        <v>198</v>
      </c>
    </row>
    <row r="15" spans="1:3" ht="15" customHeight="1" x14ac:dyDescent="0.2">
      <c r="A15" s="87" t="s">
        <v>195</v>
      </c>
      <c r="B15" s="88">
        <v>2385</v>
      </c>
      <c r="C15" s="110" t="s">
        <v>127</v>
      </c>
    </row>
    <row r="16" spans="1:3" ht="15" customHeight="1" x14ac:dyDescent="0.2">
      <c r="A16" s="87" t="s">
        <v>199</v>
      </c>
      <c r="B16" s="88">
        <v>14833.74</v>
      </c>
      <c r="C16" s="110" t="s">
        <v>200</v>
      </c>
    </row>
    <row r="17" spans="1:3" ht="15" customHeight="1" x14ac:dyDescent="0.2">
      <c r="A17" s="87" t="s">
        <v>199</v>
      </c>
      <c r="B17" s="88">
        <v>1022</v>
      </c>
      <c r="C17" s="110" t="s">
        <v>201</v>
      </c>
    </row>
    <row r="18" spans="1:3" ht="15" customHeight="1" x14ac:dyDescent="0.2">
      <c r="A18" s="87" t="s">
        <v>199</v>
      </c>
      <c r="B18" s="88">
        <v>5000</v>
      </c>
      <c r="C18" s="110" t="s">
        <v>202</v>
      </c>
    </row>
    <row r="19" spans="1:3" x14ac:dyDescent="0.2">
      <c r="A19" s="16" t="s">
        <v>8</v>
      </c>
      <c r="B19" s="53"/>
      <c r="C19" s="18"/>
    </row>
    <row r="20" spans="1:3" x14ac:dyDescent="0.2">
      <c r="A20" s="87" t="s">
        <v>203</v>
      </c>
      <c r="B20" s="88">
        <v>28543.8</v>
      </c>
      <c r="C20" s="110" t="s">
        <v>121</v>
      </c>
    </row>
    <row r="21" spans="1:3" x14ac:dyDescent="0.2">
      <c r="A21" s="87" t="s">
        <v>203</v>
      </c>
      <c r="B21" s="88">
        <v>14190</v>
      </c>
      <c r="C21" s="110" t="s">
        <v>121</v>
      </c>
    </row>
    <row r="22" spans="1:3" x14ac:dyDescent="0.2">
      <c r="A22" s="87" t="s">
        <v>204</v>
      </c>
      <c r="B22" s="88">
        <v>3000</v>
      </c>
      <c r="C22" s="110" t="s">
        <v>120</v>
      </c>
    </row>
    <row r="23" spans="1:3" x14ac:dyDescent="0.2">
      <c r="A23" s="87" t="s">
        <v>205</v>
      </c>
      <c r="B23" s="88">
        <v>7769</v>
      </c>
      <c r="C23" s="110" t="s">
        <v>206</v>
      </c>
    </row>
    <row r="24" spans="1:3" x14ac:dyDescent="0.2">
      <c r="A24" s="87" t="s">
        <v>207</v>
      </c>
      <c r="B24" s="88">
        <v>7908.5</v>
      </c>
      <c r="C24" s="110" t="s">
        <v>99</v>
      </c>
    </row>
    <row r="25" spans="1:3" x14ac:dyDescent="0.2">
      <c r="A25" s="87" t="s">
        <v>193</v>
      </c>
      <c r="B25" s="88">
        <v>12867.5</v>
      </c>
      <c r="C25" s="110" t="s">
        <v>208</v>
      </c>
    </row>
    <row r="26" spans="1:3" x14ac:dyDescent="0.2">
      <c r="A26" s="87" t="s">
        <v>193</v>
      </c>
      <c r="B26" s="88">
        <v>7908.5</v>
      </c>
      <c r="C26" s="110" t="s">
        <v>99</v>
      </c>
    </row>
    <row r="27" spans="1:3" x14ac:dyDescent="0.2">
      <c r="A27" s="87" t="s">
        <v>193</v>
      </c>
      <c r="B27" s="88">
        <v>3326</v>
      </c>
      <c r="C27" s="110" t="s">
        <v>209</v>
      </c>
    </row>
    <row r="28" spans="1:3" x14ac:dyDescent="0.2">
      <c r="A28" s="87" t="s">
        <v>195</v>
      </c>
      <c r="B28" s="88">
        <v>2635</v>
      </c>
      <c r="C28" s="110" t="s">
        <v>210</v>
      </c>
    </row>
    <row r="29" spans="1:3" x14ac:dyDescent="0.2">
      <c r="A29" s="87" t="s">
        <v>195</v>
      </c>
      <c r="B29" s="88">
        <v>2640</v>
      </c>
      <c r="C29" s="110" t="s">
        <v>211</v>
      </c>
    </row>
    <row r="30" spans="1:3" x14ac:dyDescent="0.2">
      <c r="A30" s="87" t="s">
        <v>195</v>
      </c>
      <c r="B30" s="88">
        <v>6080</v>
      </c>
      <c r="C30" s="110" t="s">
        <v>212</v>
      </c>
    </row>
    <row r="31" spans="1:3" x14ac:dyDescent="0.2">
      <c r="A31" s="87" t="s">
        <v>213</v>
      </c>
      <c r="B31" s="88">
        <v>1920</v>
      </c>
      <c r="C31" s="110" t="s">
        <v>126</v>
      </c>
    </row>
    <row r="32" spans="1:3" x14ac:dyDescent="0.2">
      <c r="A32" s="87" t="s">
        <v>214</v>
      </c>
      <c r="B32" s="88">
        <v>1710</v>
      </c>
      <c r="C32" s="110" t="s">
        <v>215</v>
      </c>
    </row>
    <row r="33" spans="1:3" x14ac:dyDescent="0.2">
      <c r="A33" s="87" t="s">
        <v>216</v>
      </c>
      <c r="B33" s="88">
        <v>9480</v>
      </c>
      <c r="C33" s="110" t="s">
        <v>121</v>
      </c>
    </row>
    <row r="34" spans="1:3" x14ac:dyDescent="0.2">
      <c r="A34" s="87" t="s">
        <v>216</v>
      </c>
      <c r="B34" s="88">
        <v>3765</v>
      </c>
      <c r="C34" s="110" t="s">
        <v>121</v>
      </c>
    </row>
    <row r="35" spans="1:3" x14ac:dyDescent="0.2">
      <c r="A35" s="87" t="s">
        <v>216</v>
      </c>
      <c r="B35" s="88">
        <v>90888</v>
      </c>
      <c r="C35" s="110" t="s">
        <v>125</v>
      </c>
    </row>
    <row r="36" spans="1:3" x14ac:dyDescent="0.2">
      <c r="A36" s="87" t="s">
        <v>216</v>
      </c>
      <c r="B36" s="88">
        <v>5400</v>
      </c>
      <c r="C36" s="110" t="s">
        <v>123</v>
      </c>
    </row>
    <row r="37" spans="1:3" x14ac:dyDescent="0.2">
      <c r="A37" s="87" t="s">
        <v>216</v>
      </c>
      <c r="B37" s="88">
        <v>4445</v>
      </c>
      <c r="C37" s="110" t="s">
        <v>217</v>
      </c>
    </row>
    <row r="38" spans="1:3" x14ac:dyDescent="0.2">
      <c r="A38" s="87" t="s">
        <v>216</v>
      </c>
      <c r="B38" s="88">
        <v>6650</v>
      </c>
      <c r="C38" s="110" t="s">
        <v>218</v>
      </c>
    </row>
    <row r="39" spans="1:3" x14ac:dyDescent="0.2">
      <c r="A39" s="87" t="s">
        <v>216</v>
      </c>
      <c r="B39" s="88">
        <v>935</v>
      </c>
      <c r="C39" s="110" t="s">
        <v>125</v>
      </c>
    </row>
    <row r="40" spans="1:3" x14ac:dyDescent="0.2">
      <c r="A40" s="87" t="s">
        <v>216</v>
      </c>
      <c r="B40" s="88">
        <v>1190</v>
      </c>
      <c r="C40" s="110" t="s">
        <v>124</v>
      </c>
    </row>
    <row r="41" spans="1:3" x14ac:dyDescent="0.2">
      <c r="A41" s="87" t="s">
        <v>216</v>
      </c>
      <c r="B41" s="88">
        <v>8665</v>
      </c>
      <c r="C41" s="110" t="s">
        <v>122</v>
      </c>
    </row>
    <row r="42" spans="1:3" x14ac:dyDescent="0.2">
      <c r="A42" s="87" t="s">
        <v>216</v>
      </c>
      <c r="B42" s="88">
        <v>3990</v>
      </c>
      <c r="C42" s="110" t="s">
        <v>219</v>
      </c>
    </row>
    <row r="43" spans="1:3" x14ac:dyDescent="0.2">
      <c r="A43" s="87" t="s">
        <v>216</v>
      </c>
      <c r="B43" s="88">
        <v>10672</v>
      </c>
      <c r="C43" s="110" t="s">
        <v>125</v>
      </c>
    </row>
    <row r="44" spans="1:3" x14ac:dyDescent="0.2">
      <c r="A44" s="16" t="s">
        <v>9</v>
      </c>
      <c r="B44" s="17"/>
      <c r="C44" s="18"/>
    </row>
    <row r="45" spans="1:3" x14ac:dyDescent="0.2">
      <c r="A45" s="87" t="s">
        <v>220</v>
      </c>
      <c r="B45" s="88">
        <v>4500</v>
      </c>
      <c r="C45" s="110" t="s">
        <v>221</v>
      </c>
    </row>
    <row r="46" spans="1:3" x14ac:dyDescent="0.2">
      <c r="A46" s="87" t="s">
        <v>204</v>
      </c>
      <c r="B46" s="88">
        <v>2500</v>
      </c>
      <c r="C46" s="110" t="s">
        <v>222</v>
      </c>
    </row>
    <row r="47" spans="1:3" x14ac:dyDescent="0.2">
      <c r="A47" s="87" t="s">
        <v>204</v>
      </c>
      <c r="B47" s="88">
        <v>6000</v>
      </c>
      <c r="C47" s="110" t="s">
        <v>223</v>
      </c>
    </row>
    <row r="48" spans="1:3" x14ac:dyDescent="0.2">
      <c r="A48" s="87" t="s">
        <v>204</v>
      </c>
      <c r="B48" s="88">
        <v>3450</v>
      </c>
      <c r="C48" s="110" t="s">
        <v>224</v>
      </c>
    </row>
    <row r="49" spans="1:3" x14ac:dyDescent="0.2">
      <c r="A49" s="87" t="s">
        <v>225</v>
      </c>
      <c r="B49" s="88">
        <v>4250</v>
      </c>
      <c r="C49" s="110" t="s">
        <v>226</v>
      </c>
    </row>
    <row r="50" spans="1:3" x14ac:dyDescent="0.2">
      <c r="A50" s="87" t="s">
        <v>205</v>
      </c>
      <c r="B50" s="88">
        <v>7000</v>
      </c>
      <c r="C50" s="110" t="s">
        <v>227</v>
      </c>
    </row>
    <row r="51" spans="1:3" x14ac:dyDescent="0.2">
      <c r="A51" s="87" t="s">
        <v>207</v>
      </c>
      <c r="B51" s="88">
        <v>12000</v>
      </c>
      <c r="C51" s="110" t="s">
        <v>228</v>
      </c>
    </row>
    <row r="52" spans="1:3" x14ac:dyDescent="0.2">
      <c r="A52" s="127">
        <v>43083</v>
      </c>
      <c r="B52" s="88">
        <v>5600</v>
      </c>
      <c r="C52" s="110" t="s">
        <v>610</v>
      </c>
    </row>
    <row r="53" spans="1:3" x14ac:dyDescent="0.2">
      <c r="A53" s="87" t="s">
        <v>229</v>
      </c>
      <c r="B53" s="88">
        <v>5000</v>
      </c>
      <c r="C53" s="110" t="s">
        <v>230</v>
      </c>
    </row>
    <row r="54" spans="1:3" x14ac:dyDescent="0.2">
      <c r="A54" s="87" t="s">
        <v>193</v>
      </c>
      <c r="B54" s="88">
        <v>2000</v>
      </c>
      <c r="C54" s="110" t="s">
        <v>226</v>
      </c>
    </row>
    <row r="55" spans="1:3" x14ac:dyDescent="0.2">
      <c r="A55" s="87" t="s">
        <v>195</v>
      </c>
      <c r="B55" s="88">
        <v>3700</v>
      </c>
      <c r="C55" s="110" t="s">
        <v>231</v>
      </c>
    </row>
    <row r="56" spans="1:3" x14ac:dyDescent="0.2">
      <c r="A56" s="127">
        <v>43093</v>
      </c>
      <c r="B56" s="88">
        <v>5320</v>
      </c>
      <c r="C56" s="110" t="s">
        <v>611</v>
      </c>
    </row>
    <row r="57" spans="1:3" x14ac:dyDescent="0.2">
      <c r="A57" s="87" t="s">
        <v>199</v>
      </c>
      <c r="B57" s="88">
        <v>4500</v>
      </c>
      <c r="C57" s="110" t="s">
        <v>232</v>
      </c>
    </row>
    <row r="58" spans="1:3" x14ac:dyDescent="0.2">
      <c r="A58" s="87" t="s">
        <v>213</v>
      </c>
      <c r="B58" s="88">
        <v>4500</v>
      </c>
      <c r="C58" s="110" t="s">
        <v>221</v>
      </c>
    </row>
    <row r="59" spans="1:3" x14ac:dyDescent="0.2">
      <c r="A59" s="87" t="s">
        <v>213</v>
      </c>
      <c r="B59" s="88">
        <v>4500</v>
      </c>
      <c r="C59" s="110" t="s">
        <v>233</v>
      </c>
    </row>
    <row r="60" spans="1:3" x14ac:dyDescent="0.2">
      <c r="A60" s="87" t="s">
        <v>214</v>
      </c>
      <c r="B60" s="88">
        <v>4500</v>
      </c>
      <c r="C60" s="110" t="s">
        <v>234</v>
      </c>
    </row>
    <row r="61" spans="1:3" x14ac:dyDescent="0.2">
      <c r="A61" s="87" t="s">
        <v>216</v>
      </c>
      <c r="B61" s="88">
        <v>2500</v>
      </c>
      <c r="C61" s="110" t="s">
        <v>235</v>
      </c>
    </row>
    <row r="62" spans="1:3" x14ac:dyDescent="0.2">
      <c r="A62" s="87" t="s">
        <v>216</v>
      </c>
      <c r="B62" s="88">
        <v>5600</v>
      </c>
      <c r="C62" s="110" t="s">
        <v>236</v>
      </c>
    </row>
    <row r="63" spans="1:3" x14ac:dyDescent="0.2">
      <c r="A63" s="72">
        <v>43098</v>
      </c>
      <c r="B63" s="77">
        <v>23055</v>
      </c>
      <c r="C63" s="78" t="s">
        <v>247</v>
      </c>
    </row>
    <row r="64" spans="1:3" x14ac:dyDescent="0.2">
      <c r="A64" s="72">
        <v>43098</v>
      </c>
      <c r="B64" s="77">
        <v>5353</v>
      </c>
      <c r="C64" s="42" t="s">
        <v>243</v>
      </c>
    </row>
    <row r="65" spans="1:4" x14ac:dyDescent="0.2">
      <c r="A65" s="60" t="s">
        <v>30</v>
      </c>
      <c r="B65" s="58"/>
      <c r="C65" s="59"/>
    </row>
    <row r="66" spans="1:4" s="80" customFormat="1" x14ac:dyDescent="0.2">
      <c r="A66" s="87" t="s">
        <v>203</v>
      </c>
      <c r="B66" s="88">
        <v>7233.52</v>
      </c>
      <c r="C66" s="110" t="s">
        <v>237</v>
      </c>
    </row>
    <row r="67" spans="1:4" s="80" customFormat="1" x14ac:dyDescent="0.2">
      <c r="A67" s="87" t="s">
        <v>204</v>
      </c>
      <c r="B67" s="88">
        <v>1600</v>
      </c>
      <c r="C67" s="110" t="s">
        <v>238</v>
      </c>
    </row>
    <row r="68" spans="1:4" s="80" customFormat="1" ht="15" customHeight="1" x14ac:dyDescent="0.2">
      <c r="A68" s="87" t="s">
        <v>225</v>
      </c>
      <c r="B68" s="88">
        <v>3000</v>
      </c>
      <c r="C68" s="110" t="s">
        <v>239</v>
      </c>
    </row>
    <row r="69" spans="1:4" s="80" customFormat="1" ht="15" customHeight="1" x14ac:dyDescent="0.2">
      <c r="A69" s="127">
        <v>43077</v>
      </c>
      <c r="B69" s="88">
        <v>1138</v>
      </c>
      <c r="C69" s="110" t="s">
        <v>609</v>
      </c>
    </row>
    <row r="70" spans="1:4" s="63" customFormat="1" x14ac:dyDescent="0.2">
      <c r="A70" s="138" t="s">
        <v>251</v>
      </c>
      <c r="B70" s="139"/>
      <c r="C70" s="140"/>
    </row>
    <row r="71" spans="1:4" s="63" customFormat="1" x14ac:dyDescent="0.2">
      <c r="A71" s="87" t="s">
        <v>204</v>
      </c>
      <c r="B71" s="88">
        <v>11800</v>
      </c>
      <c r="C71" s="110" t="s">
        <v>241</v>
      </c>
    </row>
    <row r="72" spans="1:4" s="63" customFormat="1" x14ac:dyDescent="0.2">
      <c r="A72" s="87" t="s">
        <v>216</v>
      </c>
      <c r="B72" s="88">
        <v>6000</v>
      </c>
      <c r="C72" s="110" t="s">
        <v>242</v>
      </c>
    </row>
    <row r="73" spans="1:4" s="63" customFormat="1" x14ac:dyDescent="0.2">
      <c r="A73" s="138" t="s">
        <v>240</v>
      </c>
      <c r="B73" s="139"/>
      <c r="C73" s="140"/>
    </row>
    <row r="74" spans="1:4" s="63" customFormat="1" x14ac:dyDescent="0.2">
      <c r="A74" s="71">
        <v>43098</v>
      </c>
      <c r="B74" s="56">
        <v>23055</v>
      </c>
      <c r="C74" s="45" t="s">
        <v>244</v>
      </c>
    </row>
    <row r="75" spans="1:4" s="63" customFormat="1" x14ac:dyDescent="0.2">
      <c r="A75" s="111">
        <v>43098</v>
      </c>
      <c r="B75" s="56">
        <v>13050</v>
      </c>
      <c r="C75" s="45" t="s">
        <v>245</v>
      </c>
    </row>
    <row r="76" spans="1:4" x14ac:dyDescent="0.2">
      <c r="A76" s="93">
        <v>43098</v>
      </c>
      <c r="B76" s="57">
        <v>8383</v>
      </c>
      <c r="C76" s="42" t="s">
        <v>243</v>
      </c>
    </row>
    <row r="77" spans="1:4" x14ac:dyDescent="0.2">
      <c r="A77" s="16" t="s">
        <v>13</v>
      </c>
      <c r="B77" s="17"/>
      <c r="C77" s="18"/>
    </row>
    <row r="78" spans="1:4" x14ac:dyDescent="0.2">
      <c r="A78" s="87" t="s">
        <v>220</v>
      </c>
      <c r="B78" s="88">
        <v>500</v>
      </c>
      <c r="C78" s="110" t="s">
        <v>98</v>
      </c>
      <c r="D78" s="70"/>
    </row>
    <row r="79" spans="1:4" x14ac:dyDescent="0.2">
      <c r="A79" s="87" t="s">
        <v>248</v>
      </c>
      <c r="B79" s="88">
        <v>5800.05</v>
      </c>
      <c r="C79" s="110" t="s">
        <v>249</v>
      </c>
      <c r="D79" s="70"/>
    </row>
    <row r="80" spans="1:4" x14ac:dyDescent="0.2">
      <c r="A80" s="87" t="s">
        <v>214</v>
      </c>
      <c r="B80" s="88">
        <v>4500</v>
      </c>
      <c r="C80" s="110" t="s">
        <v>250</v>
      </c>
      <c r="D80" s="70"/>
    </row>
    <row r="81" spans="1:4" x14ac:dyDescent="0.2">
      <c r="A81" s="87" t="s">
        <v>216</v>
      </c>
      <c r="B81" s="88">
        <v>500</v>
      </c>
      <c r="C81" s="110" t="s">
        <v>98</v>
      </c>
      <c r="D81" s="70"/>
    </row>
    <row r="82" spans="1:4" x14ac:dyDescent="0.2">
      <c r="A82" s="6">
        <v>43098</v>
      </c>
      <c r="B82" s="7">
        <v>60900</v>
      </c>
      <c r="C82" s="45" t="s">
        <v>246</v>
      </c>
    </row>
    <row r="83" spans="1:4" x14ac:dyDescent="0.2">
      <c r="A83" s="55">
        <v>43098</v>
      </c>
      <c r="B83" s="56">
        <v>14140</v>
      </c>
      <c r="C83" s="45" t="s">
        <v>243</v>
      </c>
      <c r="D83" s="70"/>
    </row>
    <row r="84" spans="1:4" x14ac:dyDescent="0.2">
      <c r="A84" s="6"/>
      <c r="B84" s="7">
        <v>3809.79</v>
      </c>
      <c r="C84" s="42" t="s">
        <v>97</v>
      </c>
    </row>
    <row r="85" spans="1:4" x14ac:dyDescent="0.2">
      <c r="A85" s="10" t="s">
        <v>2</v>
      </c>
      <c r="B85" s="11">
        <f>SUM(B11:B84)</f>
        <v>598138.4</v>
      </c>
      <c r="C85" s="12"/>
    </row>
    <row r="86" spans="1:4" x14ac:dyDescent="0.2">
      <c r="A86" s="2"/>
    </row>
  </sheetData>
  <sheetProtection password="C6E7" sheet="1" formatCells="0" formatColumns="0" formatRows="0" insertColumns="0" insertRows="0" insertHyperlinks="0" deleteColumns="0" deleteRows="0" sort="0" autoFilter="0" pivotTables="0"/>
  <mergeCells count="8">
    <mergeCell ref="A73:C73"/>
    <mergeCell ref="B1:C1"/>
    <mergeCell ref="A70:C70"/>
    <mergeCell ref="A9:C9"/>
    <mergeCell ref="B2:C2"/>
    <mergeCell ref="B3:C3"/>
    <mergeCell ref="B4:C4"/>
    <mergeCell ref="B5:C5"/>
  </mergeCells>
  <pageMargins left="0.19685039370078741" right="0.19685039370078741" top="0.19685039370078741" bottom="0.19685039370078741" header="0.31496062992125984" footer="0.31496062992125984"/>
  <pageSetup paperSize="9" orientation="portrait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1:E240"/>
  <sheetViews>
    <sheetView showGridLines="0" workbookViewId="0">
      <selection activeCell="A8" sqref="A8"/>
    </sheetView>
  </sheetViews>
  <sheetFormatPr baseColWidth="10" defaultColWidth="8.83203125" defaultRowHeight="15" x14ac:dyDescent="0.2"/>
  <cols>
    <col min="1" max="3" width="20.6640625" style="1" customWidth="1"/>
    <col min="4" max="4" width="28.33203125" customWidth="1"/>
    <col min="5" max="5" width="63" customWidth="1"/>
  </cols>
  <sheetData>
    <row r="1" spans="1:5" ht="19" x14ac:dyDescent="0.25">
      <c r="C1" s="146" t="s">
        <v>16</v>
      </c>
      <c r="D1" s="146"/>
      <c r="E1" s="146"/>
    </row>
    <row r="2" spans="1:5" ht="19" x14ac:dyDescent="0.25">
      <c r="C2" s="146" t="s">
        <v>17</v>
      </c>
      <c r="D2" s="146"/>
      <c r="E2" s="146"/>
    </row>
    <row r="3" spans="1:5" ht="18" customHeight="1" x14ac:dyDescent="0.25">
      <c r="C3" s="68"/>
      <c r="D3" s="8"/>
    </row>
    <row r="4" spans="1:5" ht="19" x14ac:dyDescent="0.2">
      <c r="C4" s="147" t="s">
        <v>10</v>
      </c>
      <c r="D4" s="147"/>
      <c r="E4" s="147"/>
    </row>
    <row r="5" spans="1:5" ht="19" x14ac:dyDescent="0.2">
      <c r="C5" s="147" t="s">
        <v>36</v>
      </c>
      <c r="D5" s="147"/>
      <c r="E5" s="147"/>
    </row>
    <row r="6" spans="1:5" ht="19" x14ac:dyDescent="0.25">
      <c r="C6" s="148" t="s">
        <v>189</v>
      </c>
      <c r="D6" s="148"/>
      <c r="E6" s="148"/>
    </row>
    <row r="9" spans="1:5" ht="30" customHeight="1" x14ac:dyDescent="0.2">
      <c r="A9" s="48" t="s">
        <v>14</v>
      </c>
      <c r="B9" s="49" t="s">
        <v>20</v>
      </c>
      <c r="C9" s="50" t="s">
        <v>84</v>
      </c>
      <c r="D9" s="53" t="s">
        <v>1</v>
      </c>
      <c r="E9" s="29" t="s">
        <v>6</v>
      </c>
    </row>
    <row r="10" spans="1:5" x14ac:dyDescent="0.2">
      <c r="A10" s="90">
        <v>43069.725706018522</v>
      </c>
      <c r="B10" s="3">
        <v>43070</v>
      </c>
      <c r="C10" s="100">
        <v>500</v>
      </c>
      <c r="D10" s="101" t="s">
        <v>45</v>
      </c>
      <c r="E10" s="102" t="s">
        <v>42</v>
      </c>
    </row>
    <row r="11" spans="1:5" x14ac:dyDescent="0.2">
      <c r="A11" s="90">
        <v>43069.725706018522</v>
      </c>
      <c r="B11" s="3">
        <v>43070</v>
      </c>
      <c r="C11" s="100">
        <v>2000</v>
      </c>
      <c r="D11" s="101" t="s">
        <v>44</v>
      </c>
      <c r="E11" s="102" t="s">
        <v>42</v>
      </c>
    </row>
    <row r="12" spans="1:5" x14ac:dyDescent="0.2">
      <c r="A12" s="90">
        <v>43069.625011574077</v>
      </c>
      <c r="B12" s="3">
        <v>43070</v>
      </c>
      <c r="C12" s="100">
        <v>500</v>
      </c>
      <c r="D12" s="101" t="s">
        <v>112</v>
      </c>
      <c r="E12" s="102" t="s">
        <v>42</v>
      </c>
    </row>
    <row r="13" spans="1:5" x14ac:dyDescent="0.2">
      <c r="A13" s="90">
        <v>43069.548634259256</v>
      </c>
      <c r="B13" s="3">
        <v>43070</v>
      </c>
      <c r="C13" s="100">
        <v>500</v>
      </c>
      <c r="D13" s="101" t="s">
        <v>45</v>
      </c>
      <c r="E13" s="102" t="s">
        <v>42</v>
      </c>
    </row>
    <row r="14" spans="1:5" x14ac:dyDescent="0.2">
      <c r="A14" s="90">
        <v>43069.420138888891</v>
      </c>
      <c r="B14" s="3">
        <v>43070</v>
      </c>
      <c r="C14" s="100">
        <v>100</v>
      </c>
      <c r="D14" s="101" t="s">
        <v>67</v>
      </c>
      <c r="E14" s="102" t="s">
        <v>42</v>
      </c>
    </row>
    <row r="15" spans="1:5" x14ac:dyDescent="0.2">
      <c r="A15" s="90">
        <v>43069.385243055556</v>
      </c>
      <c r="B15" s="3">
        <v>43070</v>
      </c>
      <c r="C15" s="100">
        <v>500</v>
      </c>
      <c r="D15" s="101" t="s">
        <v>145</v>
      </c>
      <c r="E15" s="102" t="s">
        <v>42</v>
      </c>
    </row>
    <row r="16" spans="1:5" x14ac:dyDescent="0.2">
      <c r="A16" s="83">
        <v>43070.409722222219</v>
      </c>
      <c r="B16" s="83">
        <v>43073</v>
      </c>
      <c r="C16" s="112">
        <v>5000</v>
      </c>
      <c r="D16" s="113" t="s">
        <v>46</v>
      </c>
      <c r="E16" s="81" t="s">
        <v>42</v>
      </c>
    </row>
    <row r="17" spans="1:5" x14ac:dyDescent="0.2">
      <c r="A17" s="83">
        <v>43070.583333333336</v>
      </c>
      <c r="B17" s="83">
        <v>43073</v>
      </c>
      <c r="C17" s="112">
        <v>500</v>
      </c>
      <c r="D17" s="113" t="s">
        <v>47</v>
      </c>
      <c r="E17" s="81" t="s">
        <v>42</v>
      </c>
    </row>
    <row r="18" spans="1:5" x14ac:dyDescent="0.2">
      <c r="A18" s="83">
        <v>43070.923935185187</v>
      </c>
      <c r="B18" s="83">
        <v>43073</v>
      </c>
      <c r="C18" s="112">
        <v>207</v>
      </c>
      <c r="D18" s="113" t="s">
        <v>109</v>
      </c>
      <c r="E18" s="81" t="s">
        <v>42</v>
      </c>
    </row>
    <row r="19" spans="1:5" x14ac:dyDescent="0.2">
      <c r="A19" s="83">
        <v>43071.548113425924</v>
      </c>
      <c r="B19" s="83">
        <v>43073</v>
      </c>
      <c r="C19" s="112">
        <v>500</v>
      </c>
      <c r="D19" s="113" t="s">
        <v>252</v>
      </c>
      <c r="E19" s="81" t="s">
        <v>100</v>
      </c>
    </row>
    <row r="20" spans="1:5" x14ac:dyDescent="0.2">
      <c r="A20" s="83">
        <v>43071.552106481482</v>
      </c>
      <c r="B20" s="83">
        <v>43073</v>
      </c>
      <c r="C20" s="112">
        <v>200</v>
      </c>
      <c r="D20" s="113" t="s">
        <v>101</v>
      </c>
      <c r="E20" s="81" t="s">
        <v>42</v>
      </c>
    </row>
    <row r="21" spans="1:5" x14ac:dyDescent="0.2">
      <c r="A21" s="83">
        <v>43071.840775462966</v>
      </c>
      <c r="B21" s="83">
        <v>43073</v>
      </c>
      <c r="C21" s="112">
        <v>500</v>
      </c>
      <c r="D21" s="113" t="s">
        <v>253</v>
      </c>
      <c r="E21" s="81" t="s">
        <v>42</v>
      </c>
    </row>
    <row r="22" spans="1:5" x14ac:dyDescent="0.2">
      <c r="A22" s="83">
        <v>43072.913194444445</v>
      </c>
      <c r="B22" s="83">
        <v>43073</v>
      </c>
      <c r="C22" s="112">
        <v>1000</v>
      </c>
      <c r="D22" s="113" t="s">
        <v>129</v>
      </c>
      <c r="E22" s="81" t="s">
        <v>42</v>
      </c>
    </row>
    <row r="23" spans="1:5" x14ac:dyDescent="0.2">
      <c r="A23" s="83">
        <v>43073.479178240741</v>
      </c>
      <c r="B23" s="83">
        <v>43074</v>
      </c>
      <c r="C23" s="112">
        <v>500</v>
      </c>
      <c r="D23" s="113" t="s">
        <v>54</v>
      </c>
      <c r="E23" s="81" t="s">
        <v>42</v>
      </c>
    </row>
    <row r="24" spans="1:5" x14ac:dyDescent="0.2">
      <c r="A24" s="83">
        <v>43073.652789351851</v>
      </c>
      <c r="B24" s="83">
        <v>43074</v>
      </c>
      <c r="C24" s="112">
        <v>500</v>
      </c>
      <c r="D24" s="113" t="s">
        <v>105</v>
      </c>
      <c r="E24" s="81" t="s">
        <v>42</v>
      </c>
    </row>
    <row r="25" spans="1:5" x14ac:dyDescent="0.2">
      <c r="A25" s="83">
        <v>43073.836550925924</v>
      </c>
      <c r="B25" s="83">
        <v>43074</v>
      </c>
      <c r="C25" s="112">
        <v>1000</v>
      </c>
      <c r="D25" s="113" t="s">
        <v>254</v>
      </c>
      <c r="E25" s="81" t="s">
        <v>42</v>
      </c>
    </row>
    <row r="26" spans="1:5" x14ac:dyDescent="0.2">
      <c r="A26" s="83">
        <v>43073.882615740738</v>
      </c>
      <c r="B26" s="83">
        <v>43074</v>
      </c>
      <c r="C26" s="112">
        <v>500</v>
      </c>
      <c r="D26" s="113" t="s">
        <v>255</v>
      </c>
      <c r="E26" s="81" t="s">
        <v>42</v>
      </c>
    </row>
    <row r="27" spans="1:5" x14ac:dyDescent="0.2">
      <c r="A27" s="83">
        <v>43073.940960648149</v>
      </c>
      <c r="B27" s="83">
        <v>43074</v>
      </c>
      <c r="C27" s="112">
        <v>500</v>
      </c>
      <c r="D27" s="113" t="s">
        <v>256</v>
      </c>
      <c r="E27" s="81" t="s">
        <v>100</v>
      </c>
    </row>
    <row r="28" spans="1:5" x14ac:dyDescent="0.2">
      <c r="A28" s="83">
        <v>43073.993831018517</v>
      </c>
      <c r="B28" s="83">
        <v>43074</v>
      </c>
      <c r="C28" s="112">
        <v>5000</v>
      </c>
      <c r="D28" s="113" t="s">
        <v>257</v>
      </c>
      <c r="E28" s="81" t="s">
        <v>42</v>
      </c>
    </row>
    <row r="29" spans="1:5" x14ac:dyDescent="0.2">
      <c r="A29" s="83">
        <v>43074.029305555552</v>
      </c>
      <c r="B29" s="83">
        <v>43075</v>
      </c>
      <c r="C29" s="112">
        <v>100</v>
      </c>
      <c r="D29" s="113" t="s">
        <v>258</v>
      </c>
      <c r="E29" s="81" t="s">
        <v>42</v>
      </c>
    </row>
    <row r="30" spans="1:5" x14ac:dyDescent="0.2">
      <c r="A30" s="83">
        <v>43074.121180555558</v>
      </c>
      <c r="B30" s="83">
        <v>43075</v>
      </c>
      <c r="C30" s="112">
        <v>300</v>
      </c>
      <c r="D30" s="113" t="s">
        <v>259</v>
      </c>
      <c r="E30" s="81" t="s">
        <v>42</v>
      </c>
    </row>
    <row r="31" spans="1:5" x14ac:dyDescent="0.2">
      <c r="A31" s="83">
        <v>43074.506956018522</v>
      </c>
      <c r="B31" s="83">
        <v>43075</v>
      </c>
      <c r="C31" s="112">
        <v>3000</v>
      </c>
      <c r="D31" s="113" t="s">
        <v>103</v>
      </c>
      <c r="E31" s="81" t="s">
        <v>42</v>
      </c>
    </row>
    <row r="32" spans="1:5" x14ac:dyDescent="0.2">
      <c r="A32" s="83">
        <v>43074.547881944447</v>
      </c>
      <c r="B32" s="83">
        <v>43075</v>
      </c>
      <c r="C32" s="112">
        <v>1000</v>
      </c>
      <c r="D32" s="113" t="s">
        <v>260</v>
      </c>
      <c r="E32" s="81" t="s">
        <v>42</v>
      </c>
    </row>
    <row r="33" spans="1:5" x14ac:dyDescent="0.2">
      <c r="A33" s="83">
        <v>43074.577199074076</v>
      </c>
      <c r="B33" s="83">
        <v>43075</v>
      </c>
      <c r="C33" s="112">
        <v>2500</v>
      </c>
      <c r="D33" s="113" t="s">
        <v>261</v>
      </c>
      <c r="E33" s="81" t="s">
        <v>42</v>
      </c>
    </row>
    <row r="34" spans="1:5" x14ac:dyDescent="0.2">
      <c r="A34" s="83">
        <v>43074.771018518521</v>
      </c>
      <c r="B34" s="83">
        <v>43075</v>
      </c>
      <c r="C34" s="112">
        <v>2000</v>
      </c>
      <c r="D34" s="113" t="s">
        <v>262</v>
      </c>
      <c r="E34" s="81" t="s">
        <v>42</v>
      </c>
    </row>
    <row r="35" spans="1:5" x14ac:dyDescent="0.2">
      <c r="A35" s="83">
        <v>43074.787997685184</v>
      </c>
      <c r="B35" s="83">
        <v>43075</v>
      </c>
      <c r="C35" s="112">
        <v>4000</v>
      </c>
      <c r="D35" s="113" t="s">
        <v>263</v>
      </c>
      <c r="E35" s="81" t="s">
        <v>42</v>
      </c>
    </row>
    <row r="36" spans="1:5" x14ac:dyDescent="0.2">
      <c r="A36" s="83">
        <v>43074.921782407408</v>
      </c>
      <c r="B36" s="83">
        <v>43075</v>
      </c>
      <c r="C36" s="112">
        <v>100</v>
      </c>
      <c r="D36" s="113" t="s">
        <v>264</v>
      </c>
      <c r="E36" s="81" t="s">
        <v>42</v>
      </c>
    </row>
    <row r="37" spans="1:5" x14ac:dyDescent="0.2">
      <c r="A37" s="83">
        <v>43075.409722222219</v>
      </c>
      <c r="B37" s="83">
        <v>43076</v>
      </c>
      <c r="C37" s="112">
        <v>500</v>
      </c>
      <c r="D37" s="113" t="s">
        <v>85</v>
      </c>
      <c r="E37" s="81" t="s">
        <v>42</v>
      </c>
    </row>
    <row r="38" spans="1:5" x14ac:dyDescent="0.2">
      <c r="A38" s="83">
        <v>43075.698807870373</v>
      </c>
      <c r="B38" s="83">
        <v>43076</v>
      </c>
      <c r="C38" s="112">
        <v>300</v>
      </c>
      <c r="D38" s="113" t="s">
        <v>130</v>
      </c>
      <c r="E38" s="81" t="s">
        <v>42</v>
      </c>
    </row>
    <row r="39" spans="1:5" x14ac:dyDescent="0.2">
      <c r="A39" s="83">
        <v>43075.79519675926</v>
      </c>
      <c r="B39" s="83">
        <v>43076</v>
      </c>
      <c r="C39" s="112">
        <v>500</v>
      </c>
      <c r="D39" s="113" t="s">
        <v>106</v>
      </c>
      <c r="E39" s="81" t="s">
        <v>42</v>
      </c>
    </row>
    <row r="40" spans="1:5" x14ac:dyDescent="0.2">
      <c r="A40" s="83">
        <v>43075.882743055554</v>
      </c>
      <c r="B40" s="83">
        <v>43076</v>
      </c>
      <c r="C40" s="112">
        <v>75</v>
      </c>
      <c r="D40" s="113" t="s">
        <v>265</v>
      </c>
      <c r="E40" s="81" t="s">
        <v>42</v>
      </c>
    </row>
    <row r="41" spans="1:5" x14ac:dyDescent="0.2">
      <c r="A41" s="83">
        <v>43075.957638888889</v>
      </c>
      <c r="B41" s="83">
        <v>43076</v>
      </c>
      <c r="C41" s="112">
        <v>500</v>
      </c>
      <c r="D41" s="113" t="s">
        <v>266</v>
      </c>
      <c r="E41" s="81" t="s">
        <v>42</v>
      </c>
    </row>
    <row r="42" spans="1:5" x14ac:dyDescent="0.2">
      <c r="A42" s="83">
        <v>43076.409722222219</v>
      </c>
      <c r="B42" s="83">
        <v>43077</v>
      </c>
      <c r="C42" s="112">
        <v>300</v>
      </c>
      <c r="D42" s="113" t="s">
        <v>92</v>
      </c>
      <c r="E42" s="81" t="s">
        <v>42</v>
      </c>
    </row>
    <row r="43" spans="1:5" x14ac:dyDescent="0.2">
      <c r="A43" s="83">
        <v>43076.579270833332</v>
      </c>
      <c r="B43" s="83">
        <v>43077</v>
      </c>
      <c r="C43" s="112">
        <v>500</v>
      </c>
      <c r="D43" s="113" t="s">
        <v>267</v>
      </c>
      <c r="E43" s="81" t="s">
        <v>42</v>
      </c>
    </row>
    <row r="44" spans="1:5" x14ac:dyDescent="0.2">
      <c r="A44" s="83">
        <v>43076.685543981483</v>
      </c>
      <c r="B44" s="83">
        <v>43077</v>
      </c>
      <c r="C44" s="112">
        <v>500</v>
      </c>
      <c r="D44" s="113" t="s">
        <v>268</v>
      </c>
      <c r="E44" s="81" t="s">
        <v>100</v>
      </c>
    </row>
    <row r="45" spans="1:5" x14ac:dyDescent="0.2">
      <c r="A45" s="83">
        <v>43076.704861111109</v>
      </c>
      <c r="B45" s="83">
        <v>43077</v>
      </c>
      <c r="C45" s="112">
        <v>300</v>
      </c>
      <c r="D45" s="113" t="s">
        <v>48</v>
      </c>
      <c r="E45" s="81" t="s">
        <v>42</v>
      </c>
    </row>
    <row r="46" spans="1:5" x14ac:dyDescent="0.2">
      <c r="A46" s="83">
        <v>43076.796087962961</v>
      </c>
      <c r="B46" s="83">
        <v>43077</v>
      </c>
      <c r="C46" s="112">
        <v>200</v>
      </c>
      <c r="D46" s="113" t="s">
        <v>269</v>
      </c>
      <c r="E46" s="81" t="s">
        <v>42</v>
      </c>
    </row>
    <row r="47" spans="1:5" x14ac:dyDescent="0.2">
      <c r="A47" s="83">
        <v>43077.641469907408</v>
      </c>
      <c r="B47" s="83">
        <v>43080</v>
      </c>
      <c r="C47" s="112">
        <v>100</v>
      </c>
      <c r="D47" s="113" t="s">
        <v>270</v>
      </c>
      <c r="E47" s="81" t="s">
        <v>42</v>
      </c>
    </row>
    <row r="48" spans="1:5" x14ac:dyDescent="0.2">
      <c r="A48" s="83">
        <v>43077.697916666664</v>
      </c>
      <c r="B48" s="83">
        <v>43080</v>
      </c>
      <c r="C48" s="112">
        <v>100</v>
      </c>
      <c r="D48" s="113" t="s">
        <v>68</v>
      </c>
      <c r="E48" s="81" t="s">
        <v>42</v>
      </c>
    </row>
    <row r="49" spans="1:5" x14ac:dyDescent="0.2">
      <c r="A49" s="83">
        <v>43077.70140046296</v>
      </c>
      <c r="B49" s="83">
        <v>43080</v>
      </c>
      <c r="C49" s="112">
        <v>100</v>
      </c>
      <c r="D49" s="113" t="s">
        <v>68</v>
      </c>
      <c r="E49" s="81" t="s">
        <v>42</v>
      </c>
    </row>
    <row r="50" spans="1:5" x14ac:dyDescent="0.2">
      <c r="A50" s="83">
        <v>43077.82335648148</v>
      </c>
      <c r="B50" s="83">
        <v>43080</v>
      </c>
      <c r="C50" s="112">
        <v>2000</v>
      </c>
      <c r="D50" s="113" t="s">
        <v>134</v>
      </c>
      <c r="E50" s="81" t="s">
        <v>42</v>
      </c>
    </row>
    <row r="51" spans="1:5" x14ac:dyDescent="0.2">
      <c r="A51" s="83">
        <v>43077.969664351855</v>
      </c>
      <c r="B51" s="83">
        <v>43080</v>
      </c>
      <c r="C51" s="112">
        <v>100</v>
      </c>
      <c r="D51" s="113" t="s">
        <v>271</v>
      </c>
      <c r="E51" s="81" t="s">
        <v>42</v>
      </c>
    </row>
    <row r="52" spans="1:5" x14ac:dyDescent="0.2">
      <c r="A52" s="83">
        <v>43078.565601851849</v>
      </c>
      <c r="B52" s="83">
        <v>43080</v>
      </c>
      <c r="C52" s="112">
        <v>500</v>
      </c>
      <c r="D52" s="113" t="s">
        <v>111</v>
      </c>
      <c r="E52" s="81" t="s">
        <v>42</v>
      </c>
    </row>
    <row r="53" spans="1:5" x14ac:dyDescent="0.2">
      <c r="A53" s="83">
        <v>43078.567037037035</v>
      </c>
      <c r="B53" s="83">
        <v>43080</v>
      </c>
      <c r="C53" s="112">
        <v>900</v>
      </c>
      <c r="D53" s="113" t="s">
        <v>272</v>
      </c>
      <c r="E53" s="81" t="s">
        <v>42</v>
      </c>
    </row>
    <row r="54" spans="1:5" x14ac:dyDescent="0.2">
      <c r="A54" s="83">
        <v>43078.643472222226</v>
      </c>
      <c r="B54" s="83">
        <v>43080</v>
      </c>
      <c r="C54" s="112">
        <v>1000</v>
      </c>
      <c r="D54" s="113" t="s">
        <v>92</v>
      </c>
      <c r="E54" s="81" t="s">
        <v>42</v>
      </c>
    </row>
    <row r="55" spans="1:5" x14ac:dyDescent="0.2">
      <c r="A55" s="83">
        <v>43078.649768518517</v>
      </c>
      <c r="B55" s="83">
        <v>43080</v>
      </c>
      <c r="C55" s="112">
        <v>50</v>
      </c>
      <c r="D55" s="113" t="s">
        <v>273</v>
      </c>
      <c r="E55" s="81" t="s">
        <v>42</v>
      </c>
    </row>
    <row r="56" spans="1:5" x14ac:dyDescent="0.2">
      <c r="A56" s="83">
        <v>43078.892106481479</v>
      </c>
      <c r="B56" s="83">
        <v>43080</v>
      </c>
      <c r="C56" s="112">
        <v>200</v>
      </c>
      <c r="D56" s="113" t="s">
        <v>274</v>
      </c>
      <c r="E56" s="81" t="s">
        <v>42</v>
      </c>
    </row>
    <row r="57" spans="1:5" x14ac:dyDescent="0.2">
      <c r="A57" s="83">
        <v>43078.920208333337</v>
      </c>
      <c r="B57" s="83">
        <v>43080</v>
      </c>
      <c r="C57" s="112">
        <v>1000</v>
      </c>
      <c r="D57" s="113" t="s">
        <v>275</v>
      </c>
      <c r="E57" s="81" t="s">
        <v>42</v>
      </c>
    </row>
    <row r="58" spans="1:5" x14ac:dyDescent="0.2">
      <c r="A58" s="83">
        <v>43079.482893518521</v>
      </c>
      <c r="B58" s="83">
        <v>43080</v>
      </c>
      <c r="C58" s="112">
        <v>100</v>
      </c>
      <c r="D58" s="113" t="s">
        <v>276</v>
      </c>
      <c r="E58" s="81" t="s">
        <v>388</v>
      </c>
    </row>
    <row r="59" spans="1:5" x14ac:dyDescent="0.2">
      <c r="A59" s="83">
        <v>43079.483356481483</v>
      </c>
      <c r="B59" s="83">
        <v>43080</v>
      </c>
      <c r="C59" s="112">
        <v>50</v>
      </c>
      <c r="D59" s="113" t="s">
        <v>276</v>
      </c>
      <c r="E59" s="81" t="s">
        <v>388</v>
      </c>
    </row>
    <row r="60" spans="1:5" x14ac:dyDescent="0.2">
      <c r="A60" s="83">
        <v>43079.522233796299</v>
      </c>
      <c r="B60" s="83">
        <v>43080</v>
      </c>
      <c r="C60" s="112">
        <v>500</v>
      </c>
      <c r="D60" s="113" t="s">
        <v>139</v>
      </c>
      <c r="E60" s="81" t="s">
        <v>100</v>
      </c>
    </row>
    <row r="61" spans="1:5" x14ac:dyDescent="0.2">
      <c r="A61" s="83">
        <v>43079.5544212963</v>
      </c>
      <c r="B61" s="83">
        <v>43080</v>
      </c>
      <c r="C61" s="112">
        <v>2500</v>
      </c>
      <c r="D61" s="113" t="s">
        <v>277</v>
      </c>
      <c r="E61" s="81" t="s">
        <v>42</v>
      </c>
    </row>
    <row r="62" spans="1:5" x14ac:dyDescent="0.2">
      <c r="A62" s="83">
        <v>43079.729155092595</v>
      </c>
      <c r="B62" s="83">
        <v>43080</v>
      </c>
      <c r="C62" s="112">
        <v>1000</v>
      </c>
      <c r="D62" s="113" t="s">
        <v>108</v>
      </c>
      <c r="E62" s="81" t="s">
        <v>42</v>
      </c>
    </row>
    <row r="63" spans="1:5" x14ac:dyDescent="0.2">
      <c r="A63" s="83">
        <v>43079.848032407404</v>
      </c>
      <c r="B63" s="83">
        <v>43080</v>
      </c>
      <c r="C63" s="112">
        <v>100</v>
      </c>
      <c r="D63" s="113" t="s">
        <v>278</v>
      </c>
      <c r="E63" s="81" t="s">
        <v>42</v>
      </c>
    </row>
    <row r="64" spans="1:5" x14ac:dyDescent="0.2">
      <c r="A64" s="83">
        <v>43079.94427083333</v>
      </c>
      <c r="B64" s="83">
        <v>43080</v>
      </c>
      <c r="C64" s="112">
        <v>500</v>
      </c>
      <c r="D64" s="113" t="s">
        <v>279</v>
      </c>
      <c r="E64" s="81" t="s">
        <v>42</v>
      </c>
    </row>
    <row r="65" spans="1:5" x14ac:dyDescent="0.2">
      <c r="A65" s="83">
        <v>43080.420624999999</v>
      </c>
      <c r="B65" s="83">
        <v>43081</v>
      </c>
      <c r="C65" s="112">
        <v>1000</v>
      </c>
      <c r="D65" s="113" t="s">
        <v>280</v>
      </c>
      <c r="E65" s="81" t="s">
        <v>42</v>
      </c>
    </row>
    <row r="66" spans="1:5" x14ac:dyDescent="0.2">
      <c r="A66" s="83">
        <v>43080.654513888891</v>
      </c>
      <c r="B66" s="83">
        <v>43081</v>
      </c>
      <c r="C66" s="112">
        <v>200</v>
      </c>
      <c r="D66" s="113" t="s">
        <v>281</v>
      </c>
      <c r="E66" s="81" t="s">
        <v>42</v>
      </c>
    </row>
    <row r="67" spans="1:5" x14ac:dyDescent="0.2">
      <c r="A67" s="83">
        <v>43080.743043981478</v>
      </c>
      <c r="B67" s="83">
        <v>43081</v>
      </c>
      <c r="C67" s="112">
        <v>100</v>
      </c>
      <c r="D67" s="113" t="s">
        <v>86</v>
      </c>
      <c r="E67" s="81" t="s">
        <v>42</v>
      </c>
    </row>
    <row r="68" spans="1:5" x14ac:dyDescent="0.2">
      <c r="A68" s="83">
        <v>43080.853391203702</v>
      </c>
      <c r="B68" s="83">
        <v>43081</v>
      </c>
      <c r="C68" s="112">
        <v>200</v>
      </c>
      <c r="D68" s="113" t="s">
        <v>282</v>
      </c>
      <c r="E68" s="81" t="s">
        <v>100</v>
      </c>
    </row>
    <row r="69" spans="1:5" x14ac:dyDescent="0.2">
      <c r="A69" s="83">
        <v>43081.553854166668</v>
      </c>
      <c r="B69" s="83">
        <v>43082</v>
      </c>
      <c r="C69" s="112">
        <v>30000</v>
      </c>
      <c r="D69" s="113" t="s">
        <v>283</v>
      </c>
      <c r="E69" s="81" t="s">
        <v>42</v>
      </c>
    </row>
    <row r="70" spans="1:5" x14ac:dyDescent="0.2">
      <c r="A70" s="83">
        <v>43082.646793981483</v>
      </c>
      <c r="B70" s="83">
        <v>43083</v>
      </c>
      <c r="C70" s="112">
        <v>600</v>
      </c>
      <c r="D70" s="113" t="s">
        <v>284</v>
      </c>
      <c r="E70" s="81" t="s">
        <v>42</v>
      </c>
    </row>
    <row r="71" spans="1:5" x14ac:dyDescent="0.2">
      <c r="A71" s="83">
        <v>43082.746932870374</v>
      </c>
      <c r="B71" s="83">
        <v>43083</v>
      </c>
      <c r="C71" s="112">
        <v>2000</v>
      </c>
      <c r="D71" s="113" t="s">
        <v>102</v>
      </c>
      <c r="E71" s="81" t="s">
        <v>100</v>
      </c>
    </row>
    <row r="72" spans="1:5" x14ac:dyDescent="0.2">
      <c r="A72" s="83">
        <v>43082.752500000002</v>
      </c>
      <c r="B72" s="83">
        <v>43083</v>
      </c>
      <c r="C72" s="112">
        <v>1500</v>
      </c>
      <c r="D72" s="113" t="s">
        <v>285</v>
      </c>
      <c r="E72" s="81" t="s">
        <v>42</v>
      </c>
    </row>
    <row r="73" spans="1:5" x14ac:dyDescent="0.2">
      <c r="A73" s="83">
        <v>43082.788159722222</v>
      </c>
      <c r="B73" s="83">
        <v>43083</v>
      </c>
      <c r="C73" s="112">
        <v>200</v>
      </c>
      <c r="D73" s="113" t="s">
        <v>49</v>
      </c>
      <c r="E73" s="81" t="s">
        <v>42</v>
      </c>
    </row>
    <row r="74" spans="1:5" x14ac:dyDescent="0.2">
      <c r="A74" s="83">
        <v>43083.056504629632</v>
      </c>
      <c r="B74" s="83">
        <v>43084</v>
      </c>
      <c r="C74" s="112">
        <v>2000</v>
      </c>
      <c r="D74" s="113" t="s">
        <v>286</v>
      </c>
      <c r="E74" s="81" t="s">
        <v>42</v>
      </c>
    </row>
    <row r="75" spans="1:5" x14ac:dyDescent="0.2">
      <c r="A75" s="83">
        <v>43083.353958333333</v>
      </c>
      <c r="B75" s="83">
        <v>43084</v>
      </c>
      <c r="C75" s="112">
        <v>500</v>
      </c>
      <c r="D75" s="113" t="s">
        <v>287</v>
      </c>
      <c r="E75" s="81" t="s">
        <v>42</v>
      </c>
    </row>
    <row r="76" spans="1:5" x14ac:dyDescent="0.2">
      <c r="A76" s="83">
        <v>43083.435416666667</v>
      </c>
      <c r="B76" s="83">
        <v>43084</v>
      </c>
      <c r="C76" s="112">
        <v>500</v>
      </c>
      <c r="D76" s="113" t="s">
        <v>288</v>
      </c>
      <c r="E76" s="81" t="s">
        <v>100</v>
      </c>
    </row>
    <row r="77" spans="1:5" x14ac:dyDescent="0.2">
      <c r="A77" s="83">
        <v>43083.506944444445</v>
      </c>
      <c r="B77" s="83">
        <v>43084</v>
      </c>
      <c r="C77" s="112">
        <v>3000</v>
      </c>
      <c r="D77" s="113" t="s">
        <v>289</v>
      </c>
      <c r="E77" s="81" t="s">
        <v>42</v>
      </c>
    </row>
    <row r="78" spans="1:5" x14ac:dyDescent="0.2">
      <c r="A78" s="83">
        <v>43083.521874999999</v>
      </c>
      <c r="B78" s="83">
        <v>43084</v>
      </c>
      <c r="C78" s="112">
        <v>500</v>
      </c>
      <c r="D78" s="113" t="s">
        <v>290</v>
      </c>
      <c r="E78" s="81" t="s">
        <v>42</v>
      </c>
    </row>
    <row r="79" spans="1:5" x14ac:dyDescent="0.2">
      <c r="A79" s="83">
        <v>43083.613530092596</v>
      </c>
      <c r="B79" s="83">
        <v>43084</v>
      </c>
      <c r="C79" s="112">
        <v>10000</v>
      </c>
      <c r="D79" s="113" t="s">
        <v>291</v>
      </c>
      <c r="E79" s="81" t="s">
        <v>42</v>
      </c>
    </row>
    <row r="80" spans="1:5" x14ac:dyDescent="0.2">
      <c r="A80" s="83">
        <v>43083.666712962964</v>
      </c>
      <c r="B80" s="83">
        <v>43084</v>
      </c>
      <c r="C80" s="112">
        <v>500</v>
      </c>
      <c r="D80" s="113" t="s">
        <v>292</v>
      </c>
      <c r="E80" s="81" t="s">
        <v>42</v>
      </c>
    </row>
    <row r="81" spans="1:5" x14ac:dyDescent="0.2">
      <c r="A81" s="83">
        <v>43083.6875</v>
      </c>
      <c r="B81" s="83">
        <v>43084</v>
      </c>
      <c r="C81" s="112">
        <v>500</v>
      </c>
      <c r="D81" s="113" t="s">
        <v>50</v>
      </c>
      <c r="E81" s="81" t="s">
        <v>42</v>
      </c>
    </row>
    <row r="82" spans="1:5" x14ac:dyDescent="0.2">
      <c r="A82" s="83">
        <v>43083.720393518517</v>
      </c>
      <c r="B82" s="83">
        <v>43084</v>
      </c>
      <c r="C82" s="112">
        <v>500</v>
      </c>
      <c r="D82" s="113" t="s">
        <v>293</v>
      </c>
      <c r="E82" s="81" t="s">
        <v>42</v>
      </c>
    </row>
    <row r="83" spans="1:5" x14ac:dyDescent="0.2">
      <c r="A83" s="83">
        <v>43084.016782407409</v>
      </c>
      <c r="B83" s="83">
        <v>43087</v>
      </c>
      <c r="C83" s="112">
        <v>500</v>
      </c>
      <c r="D83" s="113" t="s">
        <v>294</v>
      </c>
      <c r="E83" s="81" t="s">
        <v>42</v>
      </c>
    </row>
    <row r="84" spans="1:5" x14ac:dyDescent="0.2">
      <c r="A84" s="83">
        <v>43084.309004629627</v>
      </c>
      <c r="B84" s="83">
        <v>43087</v>
      </c>
      <c r="C84" s="112">
        <v>100</v>
      </c>
      <c r="D84" s="113" t="s">
        <v>69</v>
      </c>
      <c r="E84" s="81" t="s">
        <v>42</v>
      </c>
    </row>
    <row r="85" spans="1:5" x14ac:dyDescent="0.2">
      <c r="A85" s="83">
        <v>43084.437476851854</v>
      </c>
      <c r="B85" s="83">
        <v>43087</v>
      </c>
      <c r="C85" s="112">
        <v>500</v>
      </c>
      <c r="D85" s="113" t="s">
        <v>87</v>
      </c>
      <c r="E85" s="81" t="s">
        <v>42</v>
      </c>
    </row>
    <row r="86" spans="1:5" x14ac:dyDescent="0.2">
      <c r="A86" s="83">
        <v>43084.527754629627</v>
      </c>
      <c r="B86" s="83">
        <v>43087</v>
      </c>
      <c r="C86" s="112">
        <v>1000</v>
      </c>
      <c r="D86" s="113" t="s">
        <v>51</v>
      </c>
      <c r="E86" s="81" t="s">
        <v>42</v>
      </c>
    </row>
    <row r="87" spans="1:5" x14ac:dyDescent="0.2">
      <c r="A87" s="83">
        <v>43084.631284722222</v>
      </c>
      <c r="B87" s="83">
        <v>43087</v>
      </c>
      <c r="C87" s="112">
        <v>50</v>
      </c>
      <c r="D87" s="113" t="s">
        <v>295</v>
      </c>
      <c r="E87" s="81" t="s">
        <v>42</v>
      </c>
    </row>
    <row r="88" spans="1:5" x14ac:dyDescent="0.2">
      <c r="A88" s="83">
        <v>43084.631921296299</v>
      </c>
      <c r="B88" s="83">
        <v>43087</v>
      </c>
      <c r="C88" s="112">
        <v>100</v>
      </c>
      <c r="D88" s="113" t="s">
        <v>88</v>
      </c>
      <c r="E88" s="81" t="s">
        <v>42</v>
      </c>
    </row>
    <row r="89" spans="1:5" x14ac:dyDescent="0.2">
      <c r="A89" s="83">
        <v>43084.642812500002</v>
      </c>
      <c r="B89" s="83">
        <v>43087</v>
      </c>
      <c r="C89" s="112">
        <v>500</v>
      </c>
      <c r="D89" s="113" t="s">
        <v>128</v>
      </c>
      <c r="E89" s="81" t="s">
        <v>42</v>
      </c>
    </row>
    <row r="90" spans="1:5" x14ac:dyDescent="0.2">
      <c r="A90" s="83">
        <v>43084.784791666665</v>
      </c>
      <c r="B90" s="83">
        <v>43087</v>
      </c>
      <c r="C90" s="112">
        <v>50</v>
      </c>
      <c r="D90" s="113" t="s">
        <v>273</v>
      </c>
      <c r="E90" s="81" t="s">
        <v>42</v>
      </c>
    </row>
    <row r="91" spans="1:5" x14ac:dyDescent="0.2">
      <c r="A91" s="83">
        <v>43084.822129629632</v>
      </c>
      <c r="B91" s="83">
        <v>43087</v>
      </c>
      <c r="C91" s="112">
        <v>500</v>
      </c>
      <c r="D91" s="113" t="s">
        <v>296</v>
      </c>
      <c r="E91" s="81" t="s">
        <v>42</v>
      </c>
    </row>
    <row r="92" spans="1:5" x14ac:dyDescent="0.2">
      <c r="A92" s="83">
        <v>43085.517337962963</v>
      </c>
      <c r="B92" s="83">
        <v>43087</v>
      </c>
      <c r="C92" s="112">
        <v>500</v>
      </c>
      <c r="D92" s="113" t="s">
        <v>135</v>
      </c>
      <c r="E92" s="81" t="s">
        <v>42</v>
      </c>
    </row>
    <row r="93" spans="1:5" x14ac:dyDescent="0.2">
      <c r="A93" s="83">
        <v>43085.520798611113</v>
      </c>
      <c r="B93" s="83">
        <v>43087</v>
      </c>
      <c r="C93" s="112">
        <v>500</v>
      </c>
      <c r="D93" s="113" t="s">
        <v>47</v>
      </c>
      <c r="E93" s="81" t="s">
        <v>42</v>
      </c>
    </row>
    <row r="94" spans="1:5" x14ac:dyDescent="0.2">
      <c r="A94" s="83">
        <v>43085.524270833332</v>
      </c>
      <c r="B94" s="83">
        <v>43087</v>
      </c>
      <c r="C94" s="112">
        <v>300</v>
      </c>
      <c r="D94" s="113" t="s">
        <v>131</v>
      </c>
      <c r="E94" s="81" t="s">
        <v>42</v>
      </c>
    </row>
    <row r="95" spans="1:5" x14ac:dyDescent="0.2">
      <c r="A95" s="83">
        <v>43085.576354166667</v>
      </c>
      <c r="B95" s="83">
        <v>43087</v>
      </c>
      <c r="C95" s="112">
        <v>200</v>
      </c>
      <c r="D95" s="113" t="s">
        <v>70</v>
      </c>
      <c r="E95" s="81" t="s">
        <v>42</v>
      </c>
    </row>
    <row r="96" spans="1:5" x14ac:dyDescent="0.2">
      <c r="A96" s="83">
        <v>43085.637824074074</v>
      </c>
      <c r="B96" s="83">
        <v>43087</v>
      </c>
      <c r="C96" s="112">
        <v>193</v>
      </c>
      <c r="D96" s="113" t="s">
        <v>109</v>
      </c>
      <c r="E96" s="81" t="s">
        <v>42</v>
      </c>
    </row>
    <row r="97" spans="1:5" x14ac:dyDescent="0.2">
      <c r="A97" s="83">
        <v>43085.753703703704</v>
      </c>
      <c r="B97" s="83">
        <v>43087</v>
      </c>
      <c r="C97" s="112">
        <v>100</v>
      </c>
      <c r="D97" s="113" t="s">
        <v>297</v>
      </c>
      <c r="E97" s="81" t="s">
        <v>42</v>
      </c>
    </row>
    <row r="98" spans="1:5" x14ac:dyDescent="0.2">
      <c r="A98" s="83">
        <v>43085.798564814817</v>
      </c>
      <c r="B98" s="83">
        <v>43087</v>
      </c>
      <c r="C98" s="112">
        <v>1000</v>
      </c>
      <c r="D98" s="113" t="s">
        <v>52</v>
      </c>
      <c r="E98" s="81" t="s">
        <v>42</v>
      </c>
    </row>
    <row r="99" spans="1:5" x14ac:dyDescent="0.2">
      <c r="A99" s="83">
        <v>43086.485254629632</v>
      </c>
      <c r="B99" s="83">
        <v>43087</v>
      </c>
      <c r="C99" s="112">
        <v>500</v>
      </c>
      <c r="D99" s="113" t="s">
        <v>298</v>
      </c>
      <c r="E99" s="81" t="s">
        <v>42</v>
      </c>
    </row>
    <row r="100" spans="1:5" x14ac:dyDescent="0.2">
      <c r="A100" s="83">
        <v>43086.524305555555</v>
      </c>
      <c r="B100" s="83">
        <v>43087</v>
      </c>
      <c r="C100" s="112">
        <v>500</v>
      </c>
      <c r="D100" s="113" t="s">
        <v>53</v>
      </c>
      <c r="E100" s="81" t="s">
        <v>42</v>
      </c>
    </row>
    <row r="101" spans="1:5" x14ac:dyDescent="0.2">
      <c r="A101" s="83">
        <v>43086.600694444445</v>
      </c>
      <c r="B101" s="83">
        <v>43087</v>
      </c>
      <c r="C101" s="112">
        <v>500</v>
      </c>
      <c r="D101" s="113" t="s">
        <v>54</v>
      </c>
      <c r="E101" s="81" t="s">
        <v>42</v>
      </c>
    </row>
    <row r="102" spans="1:5" x14ac:dyDescent="0.2">
      <c r="A102" s="83">
        <v>43086.666655092595</v>
      </c>
      <c r="B102" s="83">
        <v>43087</v>
      </c>
      <c r="C102" s="112">
        <v>1000</v>
      </c>
      <c r="D102" s="113" t="s">
        <v>55</v>
      </c>
      <c r="E102" s="81" t="s">
        <v>42</v>
      </c>
    </row>
    <row r="103" spans="1:5" x14ac:dyDescent="0.2">
      <c r="A103" s="83">
        <v>43086.687488425923</v>
      </c>
      <c r="B103" s="83">
        <v>43087</v>
      </c>
      <c r="C103" s="112">
        <v>1500</v>
      </c>
      <c r="D103" s="113" t="s">
        <v>136</v>
      </c>
      <c r="E103" s="81" t="s">
        <v>42</v>
      </c>
    </row>
    <row r="104" spans="1:5" x14ac:dyDescent="0.2">
      <c r="A104" s="83">
        <v>43086.896168981482</v>
      </c>
      <c r="B104" s="83">
        <v>43087</v>
      </c>
      <c r="C104" s="112">
        <v>10000</v>
      </c>
      <c r="D104" s="113" t="s">
        <v>299</v>
      </c>
      <c r="E104" s="81" t="s">
        <v>42</v>
      </c>
    </row>
    <row r="105" spans="1:5" x14ac:dyDescent="0.2">
      <c r="A105" s="83">
        <v>43087.337847222225</v>
      </c>
      <c r="B105" s="83">
        <v>43088</v>
      </c>
      <c r="C105" s="112">
        <v>500</v>
      </c>
      <c r="D105" s="113" t="s">
        <v>300</v>
      </c>
      <c r="E105" s="81" t="s">
        <v>42</v>
      </c>
    </row>
    <row r="106" spans="1:5" x14ac:dyDescent="0.2">
      <c r="A106" s="83">
        <v>43087.440949074073</v>
      </c>
      <c r="B106" s="83">
        <v>43088</v>
      </c>
      <c r="C106" s="112">
        <v>500</v>
      </c>
      <c r="D106" s="113" t="s">
        <v>72</v>
      </c>
      <c r="E106" s="81" t="s">
        <v>42</v>
      </c>
    </row>
    <row r="107" spans="1:5" x14ac:dyDescent="0.2">
      <c r="A107" s="83">
        <v>43087.570347222223</v>
      </c>
      <c r="B107" s="83">
        <v>43088</v>
      </c>
      <c r="C107" s="112">
        <v>1000</v>
      </c>
      <c r="D107" s="113" t="s">
        <v>301</v>
      </c>
      <c r="E107" s="81" t="s">
        <v>42</v>
      </c>
    </row>
    <row r="108" spans="1:5" x14ac:dyDescent="0.2">
      <c r="A108" s="83">
        <v>43087.607986111114</v>
      </c>
      <c r="B108" s="83">
        <v>43088</v>
      </c>
      <c r="C108" s="112">
        <v>500</v>
      </c>
      <c r="D108" s="113" t="s">
        <v>132</v>
      </c>
      <c r="E108" s="81" t="s">
        <v>42</v>
      </c>
    </row>
    <row r="109" spans="1:5" x14ac:dyDescent="0.2">
      <c r="A109" s="83">
        <v>43087.660312499997</v>
      </c>
      <c r="B109" s="83">
        <v>43088</v>
      </c>
      <c r="C109" s="112">
        <v>500</v>
      </c>
      <c r="D109" s="113" t="s">
        <v>302</v>
      </c>
      <c r="E109" s="81" t="s">
        <v>42</v>
      </c>
    </row>
    <row r="110" spans="1:5" x14ac:dyDescent="0.2">
      <c r="A110" s="83">
        <v>43087.826817129629</v>
      </c>
      <c r="B110" s="83">
        <v>43088</v>
      </c>
      <c r="C110" s="112">
        <v>500</v>
      </c>
      <c r="D110" s="113" t="s">
        <v>303</v>
      </c>
      <c r="E110" s="81" t="s">
        <v>42</v>
      </c>
    </row>
    <row r="111" spans="1:5" x14ac:dyDescent="0.2">
      <c r="A111" s="83">
        <v>43087.888865740744</v>
      </c>
      <c r="B111" s="83">
        <v>43088</v>
      </c>
      <c r="C111" s="112">
        <v>100</v>
      </c>
      <c r="D111" s="113" t="s">
        <v>56</v>
      </c>
      <c r="E111" s="81" t="s">
        <v>42</v>
      </c>
    </row>
    <row r="112" spans="1:5" x14ac:dyDescent="0.2">
      <c r="A112" s="83">
        <v>43088.478726851848</v>
      </c>
      <c r="B112" s="83">
        <v>43089</v>
      </c>
      <c r="C112" s="112">
        <v>3000</v>
      </c>
      <c r="D112" s="113" t="s">
        <v>304</v>
      </c>
      <c r="E112" s="81" t="s">
        <v>42</v>
      </c>
    </row>
    <row r="113" spans="1:5" x14ac:dyDescent="0.2">
      <c r="A113" s="83">
        <v>43088.545115740744</v>
      </c>
      <c r="B113" s="83">
        <v>43089</v>
      </c>
      <c r="C113" s="112">
        <v>50</v>
      </c>
      <c r="D113" s="113" t="s">
        <v>57</v>
      </c>
      <c r="E113" s="81" t="s">
        <v>42</v>
      </c>
    </row>
    <row r="114" spans="1:5" x14ac:dyDescent="0.2">
      <c r="A114" s="83">
        <v>43088.629537037035</v>
      </c>
      <c r="B114" s="83">
        <v>43089</v>
      </c>
      <c r="C114" s="112">
        <v>200</v>
      </c>
      <c r="D114" s="113" t="s">
        <v>305</v>
      </c>
      <c r="E114" s="81" t="s">
        <v>42</v>
      </c>
    </row>
    <row r="115" spans="1:5" x14ac:dyDescent="0.2">
      <c r="A115" s="83">
        <v>43088.647303240738</v>
      </c>
      <c r="B115" s="83">
        <v>43089</v>
      </c>
      <c r="C115" s="112">
        <v>500</v>
      </c>
      <c r="D115" s="113" t="s">
        <v>306</v>
      </c>
      <c r="E115" s="81" t="s">
        <v>42</v>
      </c>
    </row>
    <row r="116" spans="1:5" x14ac:dyDescent="0.2">
      <c r="A116" s="83">
        <v>43088.685717592591</v>
      </c>
      <c r="B116" s="83">
        <v>43089</v>
      </c>
      <c r="C116" s="112">
        <v>300</v>
      </c>
      <c r="D116" s="113" t="s">
        <v>307</v>
      </c>
      <c r="E116" s="81" t="s">
        <v>42</v>
      </c>
    </row>
    <row r="117" spans="1:5" x14ac:dyDescent="0.2">
      <c r="A117" s="83">
        <v>43088.765740740739</v>
      </c>
      <c r="B117" s="83">
        <v>43089</v>
      </c>
      <c r="C117" s="112">
        <v>200</v>
      </c>
      <c r="D117" s="113" t="s">
        <v>308</v>
      </c>
      <c r="E117" s="81" t="s">
        <v>42</v>
      </c>
    </row>
    <row r="118" spans="1:5" x14ac:dyDescent="0.2">
      <c r="A118" s="83">
        <v>43088.777743055558</v>
      </c>
      <c r="B118" s="83">
        <v>43089</v>
      </c>
      <c r="C118" s="112">
        <v>700</v>
      </c>
      <c r="D118" s="113" t="s">
        <v>89</v>
      </c>
      <c r="E118" s="81" t="s">
        <v>42</v>
      </c>
    </row>
    <row r="119" spans="1:5" x14ac:dyDescent="0.2">
      <c r="A119" s="83">
        <v>43088.857604166667</v>
      </c>
      <c r="B119" s="83">
        <v>43089</v>
      </c>
      <c r="C119" s="112">
        <v>500</v>
      </c>
      <c r="D119" s="113" t="s">
        <v>58</v>
      </c>
      <c r="E119" s="81" t="s">
        <v>42</v>
      </c>
    </row>
    <row r="120" spans="1:5" x14ac:dyDescent="0.2">
      <c r="A120" s="83">
        <v>43089.533518518518</v>
      </c>
      <c r="B120" s="83">
        <v>43090</v>
      </c>
      <c r="C120" s="112">
        <v>500</v>
      </c>
      <c r="D120" s="113" t="s">
        <v>309</v>
      </c>
      <c r="E120" s="81" t="s">
        <v>42</v>
      </c>
    </row>
    <row r="121" spans="1:5" x14ac:dyDescent="0.2">
      <c r="A121" s="83">
        <v>43089.548576388886</v>
      </c>
      <c r="B121" s="83">
        <v>43090</v>
      </c>
      <c r="C121" s="112">
        <v>500</v>
      </c>
      <c r="D121" s="113" t="s">
        <v>138</v>
      </c>
      <c r="E121" s="81" t="s">
        <v>119</v>
      </c>
    </row>
    <row r="122" spans="1:5" x14ac:dyDescent="0.2">
      <c r="A122" s="83">
        <v>43089.612581018519</v>
      </c>
      <c r="B122" s="83">
        <v>43090</v>
      </c>
      <c r="C122" s="112">
        <v>1000</v>
      </c>
      <c r="D122" s="113" t="s">
        <v>310</v>
      </c>
      <c r="E122" s="81" t="s">
        <v>42</v>
      </c>
    </row>
    <row r="123" spans="1:5" x14ac:dyDescent="0.2">
      <c r="A123" s="83">
        <v>43089.731828703705</v>
      </c>
      <c r="B123" s="83">
        <v>43090</v>
      </c>
      <c r="C123" s="112">
        <v>1000</v>
      </c>
      <c r="D123" s="113" t="s">
        <v>311</v>
      </c>
      <c r="E123" s="81" t="s">
        <v>42</v>
      </c>
    </row>
    <row r="124" spans="1:5" x14ac:dyDescent="0.2">
      <c r="A124" s="83">
        <v>43089.757754629631</v>
      </c>
      <c r="B124" s="83">
        <v>43090</v>
      </c>
      <c r="C124" s="112">
        <v>300</v>
      </c>
      <c r="D124" s="113" t="s">
        <v>312</v>
      </c>
      <c r="E124" s="81" t="s">
        <v>42</v>
      </c>
    </row>
    <row r="125" spans="1:5" x14ac:dyDescent="0.2">
      <c r="A125" s="83">
        <v>43089.760243055556</v>
      </c>
      <c r="B125" s="83">
        <v>43090</v>
      </c>
      <c r="C125" s="112">
        <v>1000</v>
      </c>
      <c r="D125" s="113" t="s">
        <v>313</v>
      </c>
      <c r="E125" s="81" t="s">
        <v>42</v>
      </c>
    </row>
    <row r="126" spans="1:5" x14ac:dyDescent="0.2">
      <c r="A126" s="83">
        <v>43089.760370370372</v>
      </c>
      <c r="B126" s="83">
        <v>43090</v>
      </c>
      <c r="C126" s="112">
        <v>500</v>
      </c>
      <c r="D126" s="113" t="s">
        <v>59</v>
      </c>
      <c r="E126" s="81" t="s">
        <v>42</v>
      </c>
    </row>
    <row r="127" spans="1:5" x14ac:dyDescent="0.2">
      <c r="A127" s="83">
        <v>43089.770798611113</v>
      </c>
      <c r="B127" s="83">
        <v>43090</v>
      </c>
      <c r="C127" s="112">
        <v>100</v>
      </c>
      <c r="D127" s="113" t="s">
        <v>60</v>
      </c>
      <c r="E127" s="81" t="s">
        <v>42</v>
      </c>
    </row>
    <row r="128" spans="1:5" x14ac:dyDescent="0.2">
      <c r="A128" s="83">
        <v>43089.9687037037</v>
      </c>
      <c r="B128" s="83">
        <v>43090</v>
      </c>
      <c r="C128" s="112">
        <v>350</v>
      </c>
      <c r="D128" s="113" t="s">
        <v>71</v>
      </c>
      <c r="E128" s="81" t="s">
        <v>42</v>
      </c>
    </row>
    <row r="129" spans="1:5" x14ac:dyDescent="0.2">
      <c r="A129" s="83">
        <v>43090.024537037039</v>
      </c>
      <c r="B129" s="83">
        <v>43091</v>
      </c>
      <c r="C129" s="112">
        <v>500</v>
      </c>
      <c r="D129" s="113" t="s">
        <v>314</v>
      </c>
      <c r="E129" s="81" t="s">
        <v>42</v>
      </c>
    </row>
    <row r="130" spans="1:5" x14ac:dyDescent="0.2">
      <c r="A130" s="83">
        <v>43090.381909722222</v>
      </c>
      <c r="B130" s="83">
        <v>43091</v>
      </c>
      <c r="C130" s="112">
        <v>200</v>
      </c>
      <c r="D130" s="113" t="s">
        <v>315</v>
      </c>
      <c r="E130" s="81" t="s">
        <v>42</v>
      </c>
    </row>
    <row r="131" spans="1:5" x14ac:dyDescent="0.2">
      <c r="A131" s="83">
        <v>43090.405601851853</v>
      </c>
      <c r="B131" s="83">
        <v>43091</v>
      </c>
      <c r="C131" s="112">
        <v>300</v>
      </c>
      <c r="D131" s="113" t="s">
        <v>316</v>
      </c>
      <c r="E131" s="81" t="s">
        <v>42</v>
      </c>
    </row>
    <row r="132" spans="1:5" x14ac:dyDescent="0.2">
      <c r="A132" s="83">
        <v>43090.485150462962</v>
      </c>
      <c r="B132" s="83">
        <v>43091</v>
      </c>
      <c r="C132" s="112">
        <v>300</v>
      </c>
      <c r="D132" s="113" t="s">
        <v>310</v>
      </c>
      <c r="E132" s="81" t="s">
        <v>42</v>
      </c>
    </row>
    <row r="133" spans="1:5" x14ac:dyDescent="0.2">
      <c r="A133" s="83">
        <v>43090.549432870372</v>
      </c>
      <c r="B133" s="83">
        <v>43091</v>
      </c>
      <c r="C133" s="112">
        <v>100</v>
      </c>
      <c r="D133" s="113" t="s">
        <v>92</v>
      </c>
      <c r="E133" s="81" t="s">
        <v>42</v>
      </c>
    </row>
    <row r="134" spans="1:5" x14ac:dyDescent="0.2">
      <c r="A134" s="83">
        <v>43090.566608796296</v>
      </c>
      <c r="B134" s="83">
        <v>43091</v>
      </c>
      <c r="C134" s="112">
        <v>100</v>
      </c>
      <c r="D134" s="113" t="s">
        <v>92</v>
      </c>
      <c r="E134" s="81" t="s">
        <v>100</v>
      </c>
    </row>
    <row r="135" spans="1:5" x14ac:dyDescent="0.2">
      <c r="A135" s="83">
        <v>43090.650879629633</v>
      </c>
      <c r="B135" s="83">
        <v>43091</v>
      </c>
      <c r="C135" s="112">
        <v>100</v>
      </c>
      <c r="D135" s="113" t="s">
        <v>317</v>
      </c>
      <c r="E135" s="81" t="s">
        <v>42</v>
      </c>
    </row>
    <row r="136" spans="1:5" x14ac:dyDescent="0.2">
      <c r="A136" s="83">
        <v>43090.875</v>
      </c>
      <c r="B136" s="83">
        <v>43091</v>
      </c>
      <c r="C136" s="112">
        <v>350</v>
      </c>
      <c r="D136" s="113" t="s">
        <v>61</v>
      </c>
      <c r="E136" s="81" t="s">
        <v>42</v>
      </c>
    </row>
    <row r="137" spans="1:5" x14ac:dyDescent="0.2">
      <c r="A137" s="83">
        <v>43091.01152777778</v>
      </c>
      <c r="B137" s="83">
        <v>43094</v>
      </c>
      <c r="C137" s="112">
        <v>150</v>
      </c>
      <c r="D137" s="113" t="s">
        <v>318</v>
      </c>
      <c r="E137" s="81" t="s">
        <v>100</v>
      </c>
    </row>
    <row r="138" spans="1:5" x14ac:dyDescent="0.2">
      <c r="A138" s="83">
        <v>43091.030046296299</v>
      </c>
      <c r="B138" s="83">
        <v>43094</v>
      </c>
      <c r="C138" s="112">
        <v>500</v>
      </c>
      <c r="D138" s="113" t="s">
        <v>319</v>
      </c>
      <c r="E138" s="81" t="s">
        <v>42</v>
      </c>
    </row>
    <row r="139" spans="1:5" x14ac:dyDescent="0.2">
      <c r="A139" s="83">
        <v>43091.034328703703</v>
      </c>
      <c r="B139" s="83">
        <v>43094</v>
      </c>
      <c r="C139" s="112">
        <v>2000</v>
      </c>
      <c r="D139" s="113" t="s">
        <v>320</v>
      </c>
      <c r="E139" s="81" t="s">
        <v>42</v>
      </c>
    </row>
    <row r="140" spans="1:5" x14ac:dyDescent="0.2">
      <c r="A140" s="83">
        <v>43091.121504629627</v>
      </c>
      <c r="B140" s="83">
        <v>43094</v>
      </c>
      <c r="C140" s="112">
        <v>15000</v>
      </c>
      <c r="D140" s="113" t="s">
        <v>321</v>
      </c>
      <c r="E140" s="81" t="s">
        <v>42</v>
      </c>
    </row>
    <row r="141" spans="1:5" x14ac:dyDescent="0.2">
      <c r="A141" s="83">
        <v>43091.447662037041</v>
      </c>
      <c r="B141" s="83">
        <v>43094</v>
      </c>
      <c r="C141" s="112">
        <v>5000</v>
      </c>
      <c r="D141" s="113" t="s">
        <v>322</v>
      </c>
      <c r="E141" s="81" t="s">
        <v>323</v>
      </c>
    </row>
    <row r="142" spans="1:5" x14ac:dyDescent="0.2">
      <c r="A142" s="83">
        <v>43091.474293981482</v>
      </c>
      <c r="B142" s="83">
        <v>43094</v>
      </c>
      <c r="C142" s="112">
        <v>300</v>
      </c>
      <c r="D142" s="113" t="s">
        <v>324</v>
      </c>
      <c r="E142" s="81" t="s">
        <v>42</v>
      </c>
    </row>
    <row r="143" spans="1:5" x14ac:dyDescent="0.2">
      <c r="A143" s="83">
        <v>43091.535000000003</v>
      </c>
      <c r="B143" s="83">
        <v>43094</v>
      </c>
      <c r="C143" s="112">
        <v>500</v>
      </c>
      <c r="D143" s="113" t="s">
        <v>325</v>
      </c>
      <c r="E143" s="81" t="s">
        <v>42</v>
      </c>
    </row>
    <row r="144" spans="1:5" x14ac:dyDescent="0.2">
      <c r="A144" s="83">
        <v>43091.548171296294</v>
      </c>
      <c r="B144" s="83">
        <v>43094</v>
      </c>
      <c r="C144" s="112">
        <v>300</v>
      </c>
      <c r="D144" s="113" t="s">
        <v>326</v>
      </c>
      <c r="E144" s="81" t="s">
        <v>323</v>
      </c>
    </row>
    <row r="145" spans="1:5" x14ac:dyDescent="0.2">
      <c r="A145" s="83">
        <v>43091.550844907404</v>
      </c>
      <c r="B145" s="83">
        <v>43094</v>
      </c>
      <c r="C145" s="112">
        <v>6000</v>
      </c>
      <c r="D145" s="113" t="s">
        <v>327</v>
      </c>
      <c r="E145" s="81" t="s">
        <v>42</v>
      </c>
    </row>
    <row r="146" spans="1:5" x14ac:dyDescent="0.2">
      <c r="A146" s="83">
        <v>43091.684525462966</v>
      </c>
      <c r="B146" s="83">
        <v>43094</v>
      </c>
      <c r="C146" s="112">
        <v>200</v>
      </c>
      <c r="D146" s="113" t="s">
        <v>328</v>
      </c>
      <c r="E146" s="81" t="s">
        <v>42</v>
      </c>
    </row>
    <row r="147" spans="1:5" x14ac:dyDescent="0.2">
      <c r="A147" s="83">
        <v>43091.698425925926</v>
      </c>
      <c r="B147" s="83">
        <v>43094</v>
      </c>
      <c r="C147" s="112">
        <v>1000</v>
      </c>
      <c r="D147" s="113" t="s">
        <v>329</v>
      </c>
      <c r="E147" s="81" t="s">
        <v>42</v>
      </c>
    </row>
    <row r="148" spans="1:5" x14ac:dyDescent="0.2">
      <c r="A148" s="83">
        <v>43091.760798611111</v>
      </c>
      <c r="B148" s="83">
        <v>43094</v>
      </c>
      <c r="C148" s="112">
        <v>200</v>
      </c>
      <c r="D148" s="113" t="s">
        <v>330</v>
      </c>
      <c r="E148" s="81" t="s">
        <v>42</v>
      </c>
    </row>
    <row r="149" spans="1:5" x14ac:dyDescent="0.2">
      <c r="A149" s="83">
        <v>43091.774293981478</v>
      </c>
      <c r="B149" s="83">
        <v>43094</v>
      </c>
      <c r="C149" s="112">
        <v>1000</v>
      </c>
      <c r="D149" s="113" t="s">
        <v>140</v>
      </c>
      <c r="E149" s="81" t="s">
        <v>42</v>
      </c>
    </row>
    <row r="150" spans="1:5" x14ac:dyDescent="0.2">
      <c r="A150" s="83">
        <v>43091.880752314813</v>
      </c>
      <c r="B150" s="83">
        <v>43094</v>
      </c>
      <c r="C150" s="112">
        <v>500</v>
      </c>
      <c r="D150" s="113" t="s">
        <v>331</v>
      </c>
      <c r="E150" s="81" t="s">
        <v>323</v>
      </c>
    </row>
    <row r="151" spans="1:5" x14ac:dyDescent="0.2">
      <c r="A151" s="83">
        <v>43091.886296296296</v>
      </c>
      <c r="B151" s="83">
        <v>43094</v>
      </c>
      <c r="C151" s="112">
        <v>1000</v>
      </c>
      <c r="D151" s="113" t="s">
        <v>332</v>
      </c>
      <c r="E151" s="81" t="s">
        <v>42</v>
      </c>
    </row>
    <row r="152" spans="1:5" x14ac:dyDescent="0.2">
      <c r="A152" s="83">
        <v>43092.137743055559</v>
      </c>
      <c r="B152" s="83">
        <v>43094</v>
      </c>
      <c r="C152" s="112">
        <v>4155</v>
      </c>
      <c r="D152" s="113" t="s">
        <v>333</v>
      </c>
      <c r="E152" s="81" t="s">
        <v>100</v>
      </c>
    </row>
    <row r="153" spans="1:5" x14ac:dyDescent="0.2">
      <c r="A153" s="83">
        <v>43092.57912037037</v>
      </c>
      <c r="B153" s="83">
        <v>43094</v>
      </c>
      <c r="C153" s="112">
        <v>238</v>
      </c>
      <c r="D153" s="113" t="s">
        <v>334</v>
      </c>
      <c r="E153" s="81" t="s">
        <v>42</v>
      </c>
    </row>
    <row r="154" spans="1:5" x14ac:dyDescent="0.2">
      <c r="A154" s="83">
        <v>43092.621527777781</v>
      </c>
      <c r="B154" s="83">
        <v>43094</v>
      </c>
      <c r="C154" s="112">
        <v>500</v>
      </c>
      <c r="D154" s="113" t="s">
        <v>335</v>
      </c>
      <c r="E154" s="81" t="s">
        <v>42</v>
      </c>
    </row>
    <row r="155" spans="1:5" x14ac:dyDescent="0.2">
      <c r="A155" s="83">
        <v>43092.934016203704</v>
      </c>
      <c r="B155" s="83">
        <v>43094</v>
      </c>
      <c r="C155" s="112">
        <v>1750</v>
      </c>
      <c r="D155" s="113" t="s">
        <v>62</v>
      </c>
      <c r="E155" s="81" t="s">
        <v>42</v>
      </c>
    </row>
    <row r="156" spans="1:5" x14ac:dyDescent="0.2">
      <c r="A156" s="83">
        <v>43093.024293981478</v>
      </c>
      <c r="B156" s="83">
        <v>43094</v>
      </c>
      <c r="C156" s="112">
        <v>100</v>
      </c>
      <c r="D156" s="113" t="s">
        <v>63</v>
      </c>
      <c r="E156" s="81" t="s">
        <v>42</v>
      </c>
    </row>
    <row r="157" spans="1:5" x14ac:dyDescent="0.2">
      <c r="A157" s="83">
        <v>43093.426400462966</v>
      </c>
      <c r="B157" s="83">
        <v>43094</v>
      </c>
      <c r="C157" s="112">
        <v>100</v>
      </c>
      <c r="D157" s="113" t="s">
        <v>336</v>
      </c>
      <c r="E157" s="81" t="s">
        <v>42</v>
      </c>
    </row>
    <row r="158" spans="1:5" x14ac:dyDescent="0.2">
      <c r="A158" s="83">
        <v>43093.451539351852</v>
      </c>
      <c r="B158" s="83">
        <v>43094</v>
      </c>
      <c r="C158" s="112">
        <v>10000</v>
      </c>
      <c r="D158" s="113" t="s">
        <v>337</v>
      </c>
      <c r="E158" s="81" t="s">
        <v>42</v>
      </c>
    </row>
    <row r="159" spans="1:5" x14ac:dyDescent="0.2">
      <c r="A159" s="83">
        <v>43093.566932870373</v>
      </c>
      <c r="B159" s="83">
        <v>43094</v>
      </c>
      <c r="C159" s="112">
        <v>100</v>
      </c>
      <c r="D159" s="113" t="s">
        <v>92</v>
      </c>
      <c r="E159" s="81" t="s">
        <v>323</v>
      </c>
    </row>
    <row r="160" spans="1:5" x14ac:dyDescent="0.2">
      <c r="A160" s="83">
        <v>43093.930532407408</v>
      </c>
      <c r="B160" s="83">
        <v>43094</v>
      </c>
      <c r="C160" s="112">
        <v>100</v>
      </c>
      <c r="D160" s="113" t="s">
        <v>338</v>
      </c>
      <c r="E160" s="81" t="s">
        <v>42</v>
      </c>
    </row>
    <row r="161" spans="1:5" x14ac:dyDescent="0.2">
      <c r="A161" s="83">
        <v>43093.932939814818</v>
      </c>
      <c r="B161" s="83">
        <v>43094</v>
      </c>
      <c r="C161" s="112">
        <v>100</v>
      </c>
      <c r="D161" s="113" t="s">
        <v>339</v>
      </c>
      <c r="E161" s="81" t="s">
        <v>42</v>
      </c>
    </row>
    <row r="162" spans="1:5" x14ac:dyDescent="0.2">
      <c r="A162" s="83">
        <v>43093.947893518518</v>
      </c>
      <c r="B162" s="83">
        <v>43094</v>
      </c>
      <c r="C162" s="112">
        <v>200</v>
      </c>
      <c r="D162" s="113" t="s">
        <v>90</v>
      </c>
      <c r="E162" s="81" t="s">
        <v>42</v>
      </c>
    </row>
    <row r="163" spans="1:5" x14ac:dyDescent="0.2">
      <c r="A163" s="83">
        <v>43094.111203703702</v>
      </c>
      <c r="B163" s="83">
        <v>43095</v>
      </c>
      <c r="C163" s="112">
        <v>200</v>
      </c>
      <c r="D163" s="113" t="s">
        <v>316</v>
      </c>
      <c r="E163" s="81" t="s">
        <v>42</v>
      </c>
    </row>
    <row r="164" spans="1:5" x14ac:dyDescent="0.2">
      <c r="A164" s="83">
        <v>43094.326435185183</v>
      </c>
      <c r="B164" s="83">
        <v>43095</v>
      </c>
      <c r="C164" s="112">
        <v>500</v>
      </c>
      <c r="D164" s="113" t="s">
        <v>73</v>
      </c>
      <c r="E164" s="81" t="s">
        <v>42</v>
      </c>
    </row>
    <row r="165" spans="1:5" x14ac:dyDescent="0.2">
      <c r="A165" s="83">
        <v>43094.409155092595</v>
      </c>
      <c r="B165" s="83">
        <v>43095</v>
      </c>
      <c r="C165" s="112">
        <v>500</v>
      </c>
      <c r="D165" s="113" t="s">
        <v>340</v>
      </c>
      <c r="E165" s="81" t="s">
        <v>42</v>
      </c>
    </row>
    <row r="166" spans="1:5" x14ac:dyDescent="0.2">
      <c r="A166" s="83">
        <v>43094.419374999998</v>
      </c>
      <c r="B166" s="83">
        <v>43095</v>
      </c>
      <c r="C166" s="112">
        <v>400</v>
      </c>
      <c r="D166" s="113" t="s">
        <v>341</v>
      </c>
      <c r="E166" s="81" t="s">
        <v>42</v>
      </c>
    </row>
    <row r="167" spans="1:5" x14ac:dyDescent="0.2">
      <c r="A167" s="83">
        <v>43094.528668981482</v>
      </c>
      <c r="B167" s="83">
        <v>43095</v>
      </c>
      <c r="C167" s="112">
        <v>200</v>
      </c>
      <c r="D167" s="113" t="s">
        <v>110</v>
      </c>
      <c r="E167" s="81" t="s">
        <v>42</v>
      </c>
    </row>
    <row r="168" spans="1:5" x14ac:dyDescent="0.2">
      <c r="A168" s="83">
        <v>43094.594189814816</v>
      </c>
      <c r="B168" s="83">
        <v>43095</v>
      </c>
      <c r="C168" s="112">
        <v>1000</v>
      </c>
      <c r="D168" s="113" t="s">
        <v>342</v>
      </c>
      <c r="E168" s="81" t="s">
        <v>42</v>
      </c>
    </row>
    <row r="169" spans="1:5" x14ac:dyDescent="0.2">
      <c r="A169" s="83">
        <v>43094.654120370367</v>
      </c>
      <c r="B169" s="83">
        <v>43095</v>
      </c>
      <c r="C169" s="112">
        <v>200</v>
      </c>
      <c r="D169" s="113" t="s">
        <v>343</v>
      </c>
      <c r="E169" s="81" t="s">
        <v>42</v>
      </c>
    </row>
    <row r="170" spans="1:5" x14ac:dyDescent="0.2">
      <c r="A170" s="83">
        <v>43094.661979166667</v>
      </c>
      <c r="B170" s="83">
        <v>43095</v>
      </c>
      <c r="C170" s="112">
        <v>100</v>
      </c>
      <c r="D170" s="113" t="s">
        <v>344</v>
      </c>
      <c r="E170" s="81" t="s">
        <v>42</v>
      </c>
    </row>
    <row r="171" spans="1:5" x14ac:dyDescent="0.2">
      <c r="A171" s="83">
        <v>43094.666273148148</v>
      </c>
      <c r="B171" s="83">
        <v>43095</v>
      </c>
      <c r="C171" s="112">
        <v>100</v>
      </c>
      <c r="D171" s="113" t="s">
        <v>345</v>
      </c>
      <c r="E171" s="81" t="s">
        <v>42</v>
      </c>
    </row>
    <row r="172" spans="1:5" x14ac:dyDescent="0.2">
      <c r="A172" s="83">
        <v>43094.6715625</v>
      </c>
      <c r="B172" s="83">
        <v>43095</v>
      </c>
      <c r="C172" s="112">
        <v>100</v>
      </c>
      <c r="D172" s="113" t="s">
        <v>346</v>
      </c>
      <c r="E172" s="81" t="s">
        <v>42</v>
      </c>
    </row>
    <row r="173" spans="1:5" x14ac:dyDescent="0.2">
      <c r="A173" s="83">
        <v>43094.677893518521</v>
      </c>
      <c r="B173" s="83">
        <v>43095</v>
      </c>
      <c r="C173" s="112">
        <v>600</v>
      </c>
      <c r="D173" s="113" t="s">
        <v>347</v>
      </c>
      <c r="E173" s="81" t="s">
        <v>42</v>
      </c>
    </row>
    <row r="174" spans="1:5" x14ac:dyDescent="0.2">
      <c r="A174" s="83">
        <v>43094.714236111111</v>
      </c>
      <c r="B174" s="83">
        <v>43095</v>
      </c>
      <c r="C174" s="112">
        <v>200</v>
      </c>
      <c r="D174" s="113" t="s">
        <v>348</v>
      </c>
      <c r="E174" s="81" t="s">
        <v>42</v>
      </c>
    </row>
    <row r="175" spans="1:5" x14ac:dyDescent="0.2">
      <c r="A175" s="83">
        <v>43094.788194444445</v>
      </c>
      <c r="B175" s="83">
        <v>43095</v>
      </c>
      <c r="C175" s="112">
        <v>50</v>
      </c>
      <c r="D175" s="113" t="s">
        <v>64</v>
      </c>
      <c r="E175" s="81" t="s">
        <v>42</v>
      </c>
    </row>
    <row r="176" spans="1:5" x14ac:dyDescent="0.2">
      <c r="A176" s="83">
        <v>43094.80159722222</v>
      </c>
      <c r="B176" s="83">
        <v>43095</v>
      </c>
      <c r="C176" s="112">
        <v>500</v>
      </c>
      <c r="D176" s="113" t="s">
        <v>349</v>
      </c>
      <c r="E176" s="81" t="s">
        <v>42</v>
      </c>
    </row>
    <row r="177" spans="1:5" x14ac:dyDescent="0.2">
      <c r="A177" s="83">
        <v>43094.808900462966</v>
      </c>
      <c r="B177" s="83">
        <v>43095</v>
      </c>
      <c r="C177" s="112">
        <v>50</v>
      </c>
      <c r="D177" s="113" t="s">
        <v>350</v>
      </c>
      <c r="E177" s="81" t="s">
        <v>42</v>
      </c>
    </row>
    <row r="178" spans="1:5" x14ac:dyDescent="0.2">
      <c r="A178" s="83">
        <v>43094.822905092595</v>
      </c>
      <c r="B178" s="83">
        <v>43095</v>
      </c>
      <c r="C178" s="112">
        <v>100</v>
      </c>
      <c r="D178" s="113" t="s">
        <v>351</v>
      </c>
      <c r="E178" s="81" t="s">
        <v>42</v>
      </c>
    </row>
    <row r="179" spans="1:5" x14ac:dyDescent="0.2">
      <c r="A179" s="83">
        <v>43094.877523148149</v>
      </c>
      <c r="B179" s="83">
        <v>43095</v>
      </c>
      <c r="C179" s="112">
        <v>500</v>
      </c>
      <c r="D179" s="113" t="s">
        <v>91</v>
      </c>
      <c r="E179" s="81" t="s">
        <v>42</v>
      </c>
    </row>
    <row r="180" spans="1:5" x14ac:dyDescent="0.2">
      <c r="A180" s="83">
        <v>43094.92224537037</v>
      </c>
      <c r="B180" s="83">
        <v>43095</v>
      </c>
      <c r="C180" s="112">
        <v>500</v>
      </c>
      <c r="D180" s="113" t="s">
        <v>352</v>
      </c>
      <c r="E180" s="81" t="s">
        <v>42</v>
      </c>
    </row>
    <row r="181" spans="1:5" x14ac:dyDescent="0.2">
      <c r="A181" s="83">
        <v>43094.938599537039</v>
      </c>
      <c r="B181" s="83">
        <v>43095</v>
      </c>
      <c r="C181" s="112">
        <v>500</v>
      </c>
      <c r="D181" s="113" t="s">
        <v>353</v>
      </c>
      <c r="E181" s="81" t="s">
        <v>323</v>
      </c>
    </row>
    <row r="182" spans="1:5" x14ac:dyDescent="0.2">
      <c r="A182" s="83">
        <v>43095.372893518521</v>
      </c>
      <c r="B182" s="83">
        <v>43096</v>
      </c>
      <c r="C182" s="112">
        <v>1000</v>
      </c>
      <c r="D182" s="113" t="s">
        <v>354</v>
      </c>
      <c r="E182" s="81" t="s">
        <v>323</v>
      </c>
    </row>
    <row r="183" spans="1:5" x14ac:dyDescent="0.2">
      <c r="A183" s="83">
        <v>43095.639930555553</v>
      </c>
      <c r="B183" s="83">
        <v>43096</v>
      </c>
      <c r="C183" s="112">
        <v>1000</v>
      </c>
      <c r="D183" s="113" t="s">
        <v>355</v>
      </c>
      <c r="E183" s="81" t="s">
        <v>42</v>
      </c>
    </row>
    <row r="184" spans="1:5" x14ac:dyDescent="0.2">
      <c r="A184" s="83">
        <v>43095.750497685185</v>
      </c>
      <c r="B184" s="83">
        <v>43096</v>
      </c>
      <c r="C184" s="112">
        <v>100</v>
      </c>
      <c r="D184" s="113" t="s">
        <v>356</v>
      </c>
      <c r="E184" s="81" t="s">
        <v>42</v>
      </c>
    </row>
    <row r="185" spans="1:5" x14ac:dyDescent="0.2">
      <c r="A185" s="83">
        <v>43095.956087962964</v>
      </c>
      <c r="B185" s="83">
        <v>43096</v>
      </c>
      <c r="C185" s="112">
        <v>500</v>
      </c>
      <c r="D185" s="113" t="s">
        <v>357</v>
      </c>
      <c r="E185" s="81" t="s">
        <v>42</v>
      </c>
    </row>
    <row r="186" spans="1:5" x14ac:dyDescent="0.2">
      <c r="A186" s="83">
        <v>43096.128425925926</v>
      </c>
      <c r="B186" s="83">
        <v>43097</v>
      </c>
      <c r="C186" s="112">
        <v>150</v>
      </c>
      <c r="D186" s="113" t="s">
        <v>316</v>
      </c>
      <c r="E186" s="81" t="s">
        <v>42</v>
      </c>
    </row>
    <row r="187" spans="1:5" x14ac:dyDescent="0.2">
      <c r="A187" s="83">
        <v>43096.504826388889</v>
      </c>
      <c r="B187" s="83">
        <v>43097</v>
      </c>
      <c r="C187" s="112">
        <v>500</v>
      </c>
      <c r="D187" s="113" t="s">
        <v>358</v>
      </c>
      <c r="E187" s="81" t="s">
        <v>42</v>
      </c>
    </row>
    <row r="188" spans="1:5" x14ac:dyDescent="0.2">
      <c r="A188" s="83">
        <v>43096.533877314818</v>
      </c>
      <c r="B188" s="83">
        <v>43097</v>
      </c>
      <c r="C188" s="112">
        <v>1000</v>
      </c>
      <c r="D188" s="113" t="s">
        <v>359</v>
      </c>
      <c r="E188" s="81" t="s">
        <v>42</v>
      </c>
    </row>
    <row r="189" spans="1:5" x14ac:dyDescent="0.2">
      <c r="A189" s="83">
        <v>43096.596701388888</v>
      </c>
      <c r="B189" s="83">
        <v>43097</v>
      </c>
      <c r="C189" s="112">
        <v>1500</v>
      </c>
      <c r="D189" s="113" t="s">
        <v>111</v>
      </c>
      <c r="E189" s="81" t="s">
        <v>42</v>
      </c>
    </row>
    <row r="190" spans="1:5" x14ac:dyDescent="0.2">
      <c r="A190" s="83">
        <v>43096.605370370373</v>
      </c>
      <c r="B190" s="83">
        <v>43097</v>
      </c>
      <c r="C190" s="112">
        <v>1000</v>
      </c>
      <c r="D190" s="113" t="s">
        <v>111</v>
      </c>
      <c r="E190" s="81" t="s">
        <v>323</v>
      </c>
    </row>
    <row r="191" spans="1:5" x14ac:dyDescent="0.2">
      <c r="A191" s="83">
        <v>43096.642071759263</v>
      </c>
      <c r="B191" s="83">
        <v>43097</v>
      </c>
      <c r="C191" s="112">
        <v>100</v>
      </c>
      <c r="D191" s="113" t="s">
        <v>360</v>
      </c>
      <c r="E191" s="81" t="s">
        <v>42</v>
      </c>
    </row>
    <row r="192" spans="1:5" x14ac:dyDescent="0.2">
      <c r="A192" s="83">
        <v>43096.651122685187</v>
      </c>
      <c r="B192" s="83">
        <v>43097</v>
      </c>
      <c r="C192" s="112">
        <v>500</v>
      </c>
      <c r="D192" s="113" t="s">
        <v>361</v>
      </c>
      <c r="E192" s="81" t="s">
        <v>42</v>
      </c>
    </row>
    <row r="193" spans="1:5" x14ac:dyDescent="0.2">
      <c r="A193" s="83">
        <v>43096.817881944444</v>
      </c>
      <c r="B193" s="83">
        <v>43097</v>
      </c>
      <c r="C193" s="112">
        <v>10000</v>
      </c>
      <c r="D193" s="113" t="s">
        <v>133</v>
      </c>
      <c r="E193" s="81" t="s">
        <v>42</v>
      </c>
    </row>
    <row r="194" spans="1:5" x14ac:dyDescent="0.2">
      <c r="A194" s="83">
        <v>43097.378472222219</v>
      </c>
      <c r="B194" s="83">
        <v>43098</v>
      </c>
      <c r="C194" s="112">
        <v>500</v>
      </c>
      <c r="D194" s="113" t="s">
        <v>93</v>
      </c>
      <c r="E194" s="81" t="s">
        <v>83</v>
      </c>
    </row>
    <row r="195" spans="1:5" x14ac:dyDescent="0.2">
      <c r="A195" s="83">
        <v>43097.489861111113</v>
      </c>
      <c r="B195" s="83">
        <v>43098</v>
      </c>
      <c r="C195" s="112">
        <v>500</v>
      </c>
      <c r="D195" s="113" t="s">
        <v>104</v>
      </c>
      <c r="E195" s="81" t="s">
        <v>42</v>
      </c>
    </row>
    <row r="196" spans="1:5" x14ac:dyDescent="0.2">
      <c r="A196" s="83">
        <v>43097.510972222219</v>
      </c>
      <c r="B196" s="83">
        <v>43098</v>
      </c>
      <c r="C196" s="112">
        <v>500</v>
      </c>
      <c r="D196" s="113" t="s">
        <v>362</v>
      </c>
      <c r="E196" s="81" t="s">
        <v>42</v>
      </c>
    </row>
    <row r="197" spans="1:5" x14ac:dyDescent="0.2">
      <c r="A197" s="83">
        <v>43097.611076388886</v>
      </c>
      <c r="B197" s="83">
        <v>43098</v>
      </c>
      <c r="C197" s="112">
        <v>1000</v>
      </c>
      <c r="D197" s="113" t="s">
        <v>142</v>
      </c>
      <c r="E197" s="81" t="s">
        <v>42</v>
      </c>
    </row>
    <row r="198" spans="1:5" x14ac:dyDescent="0.2">
      <c r="A198" s="83">
        <v>43097.615370370368</v>
      </c>
      <c r="B198" s="83">
        <v>43098</v>
      </c>
      <c r="C198" s="112">
        <v>200</v>
      </c>
      <c r="D198" s="113" t="s">
        <v>143</v>
      </c>
      <c r="E198" s="81" t="s">
        <v>42</v>
      </c>
    </row>
    <row r="199" spans="1:5" x14ac:dyDescent="0.2">
      <c r="A199" s="83">
        <v>43097.628831018519</v>
      </c>
      <c r="B199" s="83">
        <v>43098</v>
      </c>
      <c r="C199" s="112">
        <v>700</v>
      </c>
      <c r="D199" s="113" t="s">
        <v>363</v>
      </c>
      <c r="E199" s="81" t="s">
        <v>323</v>
      </c>
    </row>
    <row r="200" spans="1:5" x14ac:dyDescent="0.2">
      <c r="A200" s="83">
        <v>43097.638761574075</v>
      </c>
      <c r="B200" s="83">
        <v>43098</v>
      </c>
      <c r="C200" s="112">
        <v>500</v>
      </c>
      <c r="D200" s="113" t="s">
        <v>363</v>
      </c>
      <c r="E200" s="81" t="s">
        <v>42</v>
      </c>
    </row>
    <row r="201" spans="1:5" x14ac:dyDescent="0.2">
      <c r="A201" s="83">
        <v>43097.728738425925</v>
      </c>
      <c r="B201" s="83">
        <v>43098</v>
      </c>
      <c r="C201" s="112">
        <v>100</v>
      </c>
      <c r="D201" s="113" t="s">
        <v>364</v>
      </c>
      <c r="E201" s="81" t="s">
        <v>42</v>
      </c>
    </row>
    <row r="202" spans="1:5" x14ac:dyDescent="0.2">
      <c r="A202" s="83">
        <v>43097.736944444441</v>
      </c>
      <c r="B202" s="83">
        <v>43098</v>
      </c>
      <c r="C202" s="112">
        <v>500</v>
      </c>
      <c r="D202" s="113" t="s">
        <v>365</v>
      </c>
      <c r="E202" s="81" t="s">
        <v>42</v>
      </c>
    </row>
    <row r="203" spans="1:5" x14ac:dyDescent="0.2">
      <c r="A203" s="83">
        <v>43097.839942129627</v>
      </c>
      <c r="B203" s="83">
        <v>43098</v>
      </c>
      <c r="C203" s="112">
        <v>500</v>
      </c>
      <c r="D203" s="113" t="s">
        <v>366</v>
      </c>
      <c r="E203" s="81" t="s">
        <v>42</v>
      </c>
    </row>
    <row r="204" spans="1:5" x14ac:dyDescent="0.2">
      <c r="A204" s="83">
        <v>43097.843090277776</v>
      </c>
      <c r="B204" s="83">
        <v>43098</v>
      </c>
      <c r="C204" s="112">
        <v>200</v>
      </c>
      <c r="D204" s="113" t="s">
        <v>141</v>
      </c>
      <c r="E204" s="81" t="s">
        <v>42</v>
      </c>
    </row>
    <row r="205" spans="1:5" x14ac:dyDescent="0.2">
      <c r="A205" s="83">
        <v>43097.925856481481</v>
      </c>
      <c r="B205" s="83">
        <v>43098</v>
      </c>
      <c r="C205" s="112">
        <v>500</v>
      </c>
      <c r="D205" s="113" t="s">
        <v>367</v>
      </c>
      <c r="E205" s="81" t="s">
        <v>42</v>
      </c>
    </row>
    <row r="206" spans="1:5" x14ac:dyDescent="0.2">
      <c r="A206" s="83">
        <v>43098.055555555555</v>
      </c>
      <c r="B206" s="83"/>
      <c r="C206" s="112">
        <v>100</v>
      </c>
      <c r="D206" s="113" t="s">
        <v>144</v>
      </c>
      <c r="E206" s="81" t="s">
        <v>42</v>
      </c>
    </row>
    <row r="207" spans="1:5" x14ac:dyDescent="0.2">
      <c r="A207" s="83">
        <v>43098.081412037034</v>
      </c>
      <c r="B207" s="83"/>
      <c r="C207" s="112">
        <v>500</v>
      </c>
      <c r="D207" s="113" t="s">
        <v>368</v>
      </c>
      <c r="E207" s="81" t="s">
        <v>42</v>
      </c>
    </row>
    <row r="208" spans="1:5" x14ac:dyDescent="0.2">
      <c r="A208" s="83">
        <v>43098.479178240741</v>
      </c>
      <c r="B208" s="83"/>
      <c r="C208" s="112">
        <v>500</v>
      </c>
      <c r="D208" s="113" t="s">
        <v>65</v>
      </c>
      <c r="E208" s="81" t="s">
        <v>42</v>
      </c>
    </row>
    <row r="209" spans="1:5" x14ac:dyDescent="0.2">
      <c r="A209" s="83">
        <v>43098.519502314812</v>
      </c>
      <c r="B209" s="83"/>
      <c r="C209" s="112">
        <v>150</v>
      </c>
      <c r="D209" s="113" t="s">
        <v>369</v>
      </c>
      <c r="E209" s="81" t="s">
        <v>42</v>
      </c>
    </row>
    <row r="210" spans="1:5" x14ac:dyDescent="0.2">
      <c r="A210" s="83">
        <v>43098.552025462966</v>
      </c>
      <c r="B210" s="83"/>
      <c r="C210" s="112">
        <v>500</v>
      </c>
      <c r="D210" s="113" t="s">
        <v>137</v>
      </c>
      <c r="E210" s="81" t="s">
        <v>42</v>
      </c>
    </row>
    <row r="211" spans="1:5" x14ac:dyDescent="0.2">
      <c r="A211" s="83">
        <v>43098.586817129632</v>
      </c>
      <c r="B211" s="83"/>
      <c r="C211" s="112">
        <v>500</v>
      </c>
      <c r="D211" s="113" t="s">
        <v>66</v>
      </c>
      <c r="E211" s="81" t="s">
        <v>42</v>
      </c>
    </row>
    <row r="212" spans="1:5" x14ac:dyDescent="0.2">
      <c r="A212" s="83">
        <v>43098.617361111108</v>
      </c>
      <c r="B212" s="83"/>
      <c r="C212" s="112">
        <v>500</v>
      </c>
      <c r="D212" s="113" t="s">
        <v>370</v>
      </c>
      <c r="E212" s="81" t="s">
        <v>42</v>
      </c>
    </row>
    <row r="213" spans="1:5" x14ac:dyDescent="0.2">
      <c r="A213" s="83">
        <v>43098.646736111114</v>
      </c>
      <c r="B213" s="83"/>
      <c r="C213" s="112">
        <v>1000</v>
      </c>
      <c r="D213" s="113" t="s">
        <v>371</v>
      </c>
      <c r="E213" s="81" t="s">
        <v>42</v>
      </c>
    </row>
    <row r="214" spans="1:5" x14ac:dyDescent="0.2">
      <c r="A214" s="83">
        <v>43098.665578703702</v>
      </c>
      <c r="B214" s="83"/>
      <c r="C214" s="112">
        <v>5000</v>
      </c>
      <c r="D214" s="113" t="s">
        <v>372</v>
      </c>
      <c r="E214" s="81" t="s">
        <v>42</v>
      </c>
    </row>
    <row r="215" spans="1:5" x14ac:dyDescent="0.2">
      <c r="A215" s="83">
        <v>43098.790567129632</v>
      </c>
      <c r="B215" s="83"/>
      <c r="C215" s="112">
        <v>500</v>
      </c>
      <c r="D215" s="113" t="s">
        <v>331</v>
      </c>
      <c r="E215" s="81" t="s">
        <v>323</v>
      </c>
    </row>
    <row r="216" spans="1:5" x14ac:dyDescent="0.2">
      <c r="A216" s="83">
        <v>43098.875833333332</v>
      </c>
      <c r="B216" s="83"/>
      <c r="C216" s="112">
        <v>178</v>
      </c>
      <c r="D216" s="113" t="s">
        <v>109</v>
      </c>
      <c r="E216" s="81" t="s">
        <v>42</v>
      </c>
    </row>
    <row r="217" spans="1:5" x14ac:dyDescent="0.2">
      <c r="A217" s="83">
        <v>43098.929224537038</v>
      </c>
      <c r="B217" s="83"/>
      <c r="C217" s="112">
        <v>200</v>
      </c>
      <c r="D217" s="113" t="s">
        <v>107</v>
      </c>
      <c r="E217" s="81" t="s">
        <v>42</v>
      </c>
    </row>
    <row r="218" spans="1:5" x14ac:dyDescent="0.2">
      <c r="A218" s="83">
        <v>43099.065300925926</v>
      </c>
      <c r="B218" s="83"/>
      <c r="C218" s="112">
        <v>2000</v>
      </c>
      <c r="D218" s="113" t="s">
        <v>373</v>
      </c>
      <c r="E218" s="81" t="s">
        <v>42</v>
      </c>
    </row>
    <row r="219" spans="1:5" x14ac:dyDescent="0.2">
      <c r="A219" s="83">
        <v>43099.115706018521</v>
      </c>
      <c r="B219" s="83"/>
      <c r="C219" s="112">
        <v>100</v>
      </c>
      <c r="D219" s="113" t="s">
        <v>374</v>
      </c>
      <c r="E219" s="81" t="s">
        <v>42</v>
      </c>
    </row>
    <row r="220" spans="1:5" x14ac:dyDescent="0.2">
      <c r="A220" s="83">
        <v>43099.420127314814</v>
      </c>
      <c r="B220" s="83"/>
      <c r="C220" s="112">
        <v>100</v>
      </c>
      <c r="D220" s="113" t="s">
        <v>67</v>
      </c>
      <c r="E220" s="81" t="s">
        <v>42</v>
      </c>
    </row>
    <row r="221" spans="1:5" x14ac:dyDescent="0.2">
      <c r="A221" s="83">
        <v>43099.433634259258</v>
      </c>
      <c r="B221" s="83"/>
      <c r="C221" s="112">
        <v>500</v>
      </c>
      <c r="D221" s="113" t="s">
        <v>375</v>
      </c>
      <c r="E221" s="81" t="s">
        <v>42</v>
      </c>
    </row>
    <row r="222" spans="1:5" x14ac:dyDescent="0.2">
      <c r="A222" s="83">
        <v>43099.54859953704</v>
      </c>
      <c r="B222" s="83"/>
      <c r="C222" s="112">
        <v>500</v>
      </c>
      <c r="D222" s="113" t="s">
        <v>45</v>
      </c>
      <c r="E222" s="81" t="s">
        <v>42</v>
      </c>
    </row>
    <row r="223" spans="1:5" x14ac:dyDescent="0.2">
      <c r="A223" s="83">
        <v>43099.586087962962</v>
      </c>
      <c r="B223" s="83"/>
      <c r="C223" s="112">
        <v>400</v>
      </c>
      <c r="D223" s="113" t="s">
        <v>376</v>
      </c>
      <c r="E223" s="81" t="s">
        <v>42</v>
      </c>
    </row>
    <row r="224" spans="1:5" x14ac:dyDescent="0.2">
      <c r="A224" s="83">
        <v>43099.624988425923</v>
      </c>
      <c r="B224" s="83"/>
      <c r="C224" s="112">
        <v>500</v>
      </c>
      <c r="D224" s="113" t="s">
        <v>112</v>
      </c>
      <c r="E224" s="81" t="s">
        <v>42</v>
      </c>
    </row>
    <row r="225" spans="1:5" x14ac:dyDescent="0.2">
      <c r="A225" s="83">
        <v>43099.697152777779</v>
      </c>
      <c r="B225" s="83"/>
      <c r="C225" s="112">
        <v>1000</v>
      </c>
      <c r="D225" s="113" t="s">
        <v>377</v>
      </c>
      <c r="E225" s="81" t="s">
        <v>42</v>
      </c>
    </row>
    <row r="226" spans="1:5" x14ac:dyDescent="0.2">
      <c r="A226" s="83">
        <v>43099.705462962964</v>
      </c>
      <c r="B226" s="83"/>
      <c r="C226" s="112">
        <v>1500</v>
      </c>
      <c r="D226" s="113" t="s">
        <v>378</v>
      </c>
      <c r="E226" s="81" t="s">
        <v>42</v>
      </c>
    </row>
    <row r="227" spans="1:5" x14ac:dyDescent="0.2">
      <c r="A227" s="83">
        <v>43099.74790509259</v>
      </c>
      <c r="B227" s="83"/>
      <c r="C227" s="112">
        <v>88</v>
      </c>
      <c r="D227" s="113" t="s">
        <v>379</v>
      </c>
      <c r="E227" s="81" t="s">
        <v>42</v>
      </c>
    </row>
    <row r="228" spans="1:5" x14ac:dyDescent="0.2">
      <c r="A228" s="83">
        <v>43099.846805555557</v>
      </c>
      <c r="B228" s="83"/>
      <c r="C228" s="112">
        <v>1500</v>
      </c>
      <c r="D228" s="113" t="s">
        <v>380</v>
      </c>
      <c r="E228" s="81" t="s">
        <v>323</v>
      </c>
    </row>
    <row r="229" spans="1:5" x14ac:dyDescent="0.2">
      <c r="A229" s="83">
        <v>43100.02957175926</v>
      </c>
      <c r="B229" s="83"/>
      <c r="C229" s="112">
        <v>200</v>
      </c>
      <c r="D229" s="113" t="s">
        <v>381</v>
      </c>
      <c r="E229" s="81" t="s">
        <v>42</v>
      </c>
    </row>
    <row r="230" spans="1:5" x14ac:dyDescent="0.2">
      <c r="A230" s="83">
        <v>43100.512384259258</v>
      </c>
      <c r="B230" s="83"/>
      <c r="C230" s="112">
        <v>500</v>
      </c>
      <c r="D230" s="113" t="s">
        <v>382</v>
      </c>
      <c r="E230" s="81" t="s">
        <v>42</v>
      </c>
    </row>
    <row r="231" spans="1:5" x14ac:dyDescent="0.2">
      <c r="A231" s="83">
        <v>43100.536400462966</v>
      </c>
      <c r="B231" s="83"/>
      <c r="C231" s="112">
        <v>100</v>
      </c>
      <c r="D231" s="113" t="s">
        <v>383</v>
      </c>
      <c r="E231" s="81" t="s">
        <v>42</v>
      </c>
    </row>
    <row r="232" spans="1:5" x14ac:dyDescent="0.2">
      <c r="A232" s="83">
        <v>43100.67355324074</v>
      </c>
      <c r="B232" s="83"/>
      <c r="C232" s="112">
        <v>500</v>
      </c>
      <c r="D232" s="113" t="s">
        <v>384</v>
      </c>
      <c r="E232" s="81" t="s">
        <v>42</v>
      </c>
    </row>
    <row r="233" spans="1:5" x14ac:dyDescent="0.2">
      <c r="A233" s="83">
        <v>43100.725706018522</v>
      </c>
      <c r="B233" s="83"/>
      <c r="C233" s="112">
        <v>2000</v>
      </c>
      <c r="D233" s="113" t="s">
        <v>44</v>
      </c>
      <c r="E233" s="81" t="s">
        <v>42</v>
      </c>
    </row>
    <row r="234" spans="1:5" x14ac:dyDescent="0.2">
      <c r="A234" s="83">
        <v>43100.725706018522</v>
      </c>
      <c r="B234" s="83"/>
      <c r="C234" s="112">
        <v>500</v>
      </c>
      <c r="D234" s="113" t="s">
        <v>45</v>
      </c>
      <c r="E234" s="81" t="s">
        <v>42</v>
      </c>
    </row>
    <row r="235" spans="1:5" x14ac:dyDescent="0.2">
      <c r="A235" s="83">
        <v>43100.838020833333</v>
      </c>
      <c r="B235" s="83"/>
      <c r="C235" s="112">
        <v>500</v>
      </c>
      <c r="D235" s="113" t="s">
        <v>385</v>
      </c>
      <c r="E235" s="81" t="s">
        <v>42</v>
      </c>
    </row>
    <row r="236" spans="1:5" x14ac:dyDescent="0.2">
      <c r="A236" s="83">
        <v>43100.944652777776</v>
      </c>
      <c r="B236" s="83"/>
      <c r="C236" s="112">
        <v>500</v>
      </c>
      <c r="D236" s="113" t="s">
        <v>386</v>
      </c>
      <c r="E236" s="81" t="s">
        <v>42</v>
      </c>
    </row>
    <row r="237" spans="1:5" x14ac:dyDescent="0.2">
      <c r="A237" s="83">
        <v>43100.968460648146</v>
      </c>
      <c r="B237" s="83"/>
      <c r="C237" s="112">
        <v>100</v>
      </c>
      <c r="D237" s="113" t="s">
        <v>387</v>
      </c>
      <c r="E237" s="81" t="s">
        <v>42</v>
      </c>
    </row>
    <row r="238" spans="1:5" x14ac:dyDescent="0.2">
      <c r="A238" s="83">
        <v>43100.969710648147</v>
      </c>
      <c r="B238" s="83"/>
      <c r="C238" s="112">
        <v>100</v>
      </c>
      <c r="D238" s="113" t="s">
        <v>387</v>
      </c>
      <c r="E238" s="81" t="s">
        <v>42</v>
      </c>
    </row>
    <row r="239" spans="1:5" ht="30" customHeight="1" x14ac:dyDescent="0.2">
      <c r="A239" s="144" t="s">
        <v>37</v>
      </c>
      <c r="B239" s="145"/>
      <c r="C239" s="11">
        <f>SUM(C10:C205)-SUM(C10:C205)*2.9%-0.01</f>
        <v>211646.91800000001</v>
      </c>
      <c r="D239" s="54"/>
      <c r="E239" s="31"/>
    </row>
    <row r="240" spans="1:5" ht="30" customHeight="1" x14ac:dyDescent="0.2">
      <c r="A240" s="144" t="s">
        <v>94</v>
      </c>
      <c r="B240" s="145"/>
      <c r="C240" s="11">
        <f>SUM(C206:C238)-SUM(C206:C238)*2.9%</f>
        <v>22154.335999999999</v>
      </c>
      <c r="D240" s="54"/>
      <c r="E240" s="31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240:B240"/>
    <mergeCell ref="C1:E1"/>
    <mergeCell ref="C2:E2"/>
    <mergeCell ref="C4:E4"/>
    <mergeCell ref="C5:E5"/>
    <mergeCell ref="C6:E6"/>
    <mergeCell ref="A239:B239"/>
  </mergeCells>
  <pageMargins left="0.19685039370078741" right="0.19685039370078741" top="0.19685039370078741" bottom="0.19685039370078741" header="0.31496062992125984" footer="0.31496062992125984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</sheetPr>
  <dimension ref="A1:F23"/>
  <sheetViews>
    <sheetView showGridLines="0" workbookViewId="0">
      <selection activeCell="A7" sqref="A7"/>
    </sheetView>
  </sheetViews>
  <sheetFormatPr baseColWidth="10" defaultColWidth="8.83203125" defaultRowHeight="15" x14ac:dyDescent="0.2"/>
  <cols>
    <col min="1" max="2" width="20.6640625" customWidth="1"/>
    <col min="3" max="3" width="15.6640625" customWidth="1"/>
    <col min="4" max="4" width="15.6640625" style="47" customWidth="1"/>
    <col min="5" max="5" width="23.1640625" style="47" customWidth="1"/>
    <col min="6" max="6" width="68.33203125" customWidth="1"/>
  </cols>
  <sheetData>
    <row r="1" spans="1:6" ht="19" x14ac:dyDescent="0.25">
      <c r="B1" s="146" t="s">
        <v>16</v>
      </c>
      <c r="C1" s="146"/>
      <c r="D1" s="146"/>
      <c r="E1" s="146"/>
      <c r="F1" s="146"/>
    </row>
    <row r="2" spans="1:6" ht="19" x14ac:dyDescent="0.25">
      <c r="B2" s="146" t="s">
        <v>17</v>
      </c>
      <c r="C2" s="146"/>
      <c r="D2" s="146"/>
      <c r="E2" s="146"/>
      <c r="F2" s="146"/>
    </row>
    <row r="3" spans="1:6" ht="18" customHeight="1" x14ac:dyDescent="0.25">
      <c r="D3" s="46"/>
      <c r="E3" s="46"/>
      <c r="F3" s="8"/>
    </row>
    <row r="4" spans="1:6" ht="19" x14ac:dyDescent="0.2">
      <c r="B4" s="147" t="s">
        <v>19</v>
      </c>
      <c r="C4" s="147"/>
      <c r="D4" s="147"/>
      <c r="E4" s="147"/>
      <c r="F4" s="147"/>
    </row>
    <row r="5" spans="1:6" ht="19" x14ac:dyDescent="0.2">
      <c r="B5" s="147" t="s">
        <v>189</v>
      </c>
      <c r="C5" s="147"/>
      <c r="D5" s="147"/>
      <c r="E5" s="147"/>
      <c r="F5" s="147"/>
    </row>
    <row r="6" spans="1:6" ht="19" x14ac:dyDescent="0.25">
      <c r="D6" s="148"/>
      <c r="E6" s="148"/>
      <c r="F6" s="148"/>
    </row>
    <row r="8" spans="1:6" s="52" customFormat="1" ht="45" x14ac:dyDescent="0.2">
      <c r="A8" s="48" t="s">
        <v>14</v>
      </c>
      <c r="B8" s="49" t="s">
        <v>20</v>
      </c>
      <c r="C8" s="49" t="s">
        <v>23</v>
      </c>
      <c r="D8" s="50" t="s">
        <v>41</v>
      </c>
      <c r="E8" s="50" t="s">
        <v>1</v>
      </c>
      <c r="F8" s="51" t="s">
        <v>32</v>
      </c>
    </row>
    <row r="9" spans="1:6" x14ac:dyDescent="0.2">
      <c r="A9" s="82">
        <v>43070</v>
      </c>
      <c r="B9" s="43">
        <v>43073</v>
      </c>
      <c r="C9" s="64" t="s">
        <v>389</v>
      </c>
      <c r="D9" s="44">
        <v>946</v>
      </c>
      <c r="E9" s="69" t="s">
        <v>75</v>
      </c>
      <c r="F9" s="67" t="s">
        <v>42</v>
      </c>
    </row>
    <row r="10" spans="1:6" x14ac:dyDescent="0.2">
      <c r="A10" s="82">
        <v>43077</v>
      </c>
      <c r="B10" s="43">
        <v>43080</v>
      </c>
      <c r="C10" s="64" t="s">
        <v>147</v>
      </c>
      <c r="D10" s="44">
        <v>86.1</v>
      </c>
      <c r="E10" s="69" t="s">
        <v>390</v>
      </c>
      <c r="F10" s="67" t="s">
        <v>42</v>
      </c>
    </row>
    <row r="11" spans="1:6" x14ac:dyDescent="0.2">
      <c r="A11" s="82">
        <v>43080</v>
      </c>
      <c r="B11" s="43">
        <v>43082</v>
      </c>
      <c r="C11" s="64" t="s">
        <v>146</v>
      </c>
      <c r="D11" s="44">
        <v>278.3</v>
      </c>
      <c r="E11" s="69" t="s">
        <v>390</v>
      </c>
      <c r="F11" s="67" t="s">
        <v>42</v>
      </c>
    </row>
    <row r="12" spans="1:6" x14ac:dyDescent="0.2">
      <c r="A12" s="82">
        <v>43081</v>
      </c>
      <c r="B12" s="43">
        <v>43083</v>
      </c>
      <c r="C12" s="64" t="s">
        <v>74</v>
      </c>
      <c r="D12" s="44">
        <v>470.5</v>
      </c>
      <c r="E12" s="69" t="s">
        <v>390</v>
      </c>
      <c r="F12" s="67" t="s">
        <v>42</v>
      </c>
    </row>
    <row r="13" spans="1:6" x14ac:dyDescent="0.2">
      <c r="A13" s="82">
        <v>43081</v>
      </c>
      <c r="B13" s="43">
        <v>43083</v>
      </c>
      <c r="C13" s="64" t="s">
        <v>74</v>
      </c>
      <c r="D13" s="44">
        <v>468</v>
      </c>
      <c r="E13" s="69" t="s">
        <v>391</v>
      </c>
      <c r="F13" s="67" t="s">
        <v>42</v>
      </c>
    </row>
    <row r="14" spans="1:6" x14ac:dyDescent="0.2">
      <c r="A14" s="82">
        <v>43088</v>
      </c>
      <c r="B14" s="43">
        <v>43090</v>
      </c>
      <c r="C14" s="64" t="s">
        <v>146</v>
      </c>
      <c r="D14" s="44">
        <v>278.3</v>
      </c>
      <c r="E14" s="69" t="s">
        <v>113</v>
      </c>
      <c r="F14" s="67" t="s">
        <v>42</v>
      </c>
    </row>
    <row r="15" spans="1:6" x14ac:dyDescent="0.2">
      <c r="A15" s="82">
        <v>43088</v>
      </c>
      <c r="B15" s="43">
        <v>43090</v>
      </c>
      <c r="C15" s="64" t="s">
        <v>147</v>
      </c>
      <c r="D15" s="44">
        <v>86.1</v>
      </c>
      <c r="E15" s="69" t="s">
        <v>392</v>
      </c>
      <c r="F15" s="67" t="s">
        <v>42</v>
      </c>
    </row>
    <row r="16" spans="1:6" x14ac:dyDescent="0.2">
      <c r="A16" s="82">
        <v>43090</v>
      </c>
      <c r="B16" s="43">
        <v>43094</v>
      </c>
      <c r="C16" s="64" t="s">
        <v>394</v>
      </c>
      <c r="D16" s="44">
        <v>947</v>
      </c>
      <c r="E16" s="69" t="s">
        <v>393</v>
      </c>
      <c r="F16" s="67" t="s">
        <v>42</v>
      </c>
    </row>
    <row r="17" spans="1:6" x14ac:dyDescent="0.2">
      <c r="A17" s="82">
        <v>43091</v>
      </c>
      <c r="B17" s="43">
        <v>43094</v>
      </c>
      <c r="C17" s="64" t="s">
        <v>396</v>
      </c>
      <c r="D17" s="44">
        <v>15.95</v>
      </c>
      <c r="E17" s="69" t="s">
        <v>395</v>
      </c>
      <c r="F17" s="67" t="s">
        <v>42</v>
      </c>
    </row>
    <row r="18" spans="1:6" x14ac:dyDescent="0.2">
      <c r="A18" s="82">
        <v>43092</v>
      </c>
      <c r="B18" s="43">
        <v>43094</v>
      </c>
      <c r="C18" s="64" t="s">
        <v>398</v>
      </c>
      <c r="D18" s="44">
        <v>662.7</v>
      </c>
      <c r="E18" s="69" t="s">
        <v>397</v>
      </c>
      <c r="F18" s="67" t="s">
        <v>388</v>
      </c>
    </row>
    <row r="19" spans="1:6" x14ac:dyDescent="0.2">
      <c r="A19" s="82">
        <v>43094</v>
      </c>
      <c r="B19" s="43">
        <v>43096</v>
      </c>
      <c r="C19" s="64" t="s">
        <v>401</v>
      </c>
      <c r="D19" s="44">
        <v>14.99</v>
      </c>
      <c r="E19" s="69" t="s">
        <v>399</v>
      </c>
      <c r="F19" s="67" t="s">
        <v>388</v>
      </c>
    </row>
    <row r="20" spans="1:6" x14ac:dyDescent="0.2">
      <c r="A20" s="82">
        <v>43094</v>
      </c>
      <c r="B20" s="43">
        <v>43096</v>
      </c>
      <c r="C20" s="64" t="s">
        <v>402</v>
      </c>
      <c r="D20" s="44">
        <v>11.14</v>
      </c>
      <c r="E20" s="69" t="s">
        <v>400</v>
      </c>
      <c r="F20" s="67" t="s">
        <v>388</v>
      </c>
    </row>
    <row r="21" spans="1:6" x14ac:dyDescent="0.2">
      <c r="A21" s="82">
        <v>43100</v>
      </c>
      <c r="B21" s="43"/>
      <c r="C21" s="64" t="s">
        <v>403</v>
      </c>
      <c r="D21" s="44">
        <v>4406.1899999999996</v>
      </c>
      <c r="E21" s="69" t="s">
        <v>404</v>
      </c>
      <c r="F21" s="67" t="s">
        <v>405</v>
      </c>
    </row>
    <row r="22" spans="1:6" ht="15" customHeight="1" x14ac:dyDescent="0.2">
      <c r="A22" s="149" t="s">
        <v>28</v>
      </c>
      <c r="B22" s="150"/>
      <c r="C22" s="150"/>
      <c r="D22" s="30">
        <f>SUM(D9:D20)</f>
        <v>4265.08</v>
      </c>
      <c r="E22" s="30"/>
      <c r="F22" s="24"/>
    </row>
    <row r="23" spans="1:6" x14ac:dyDescent="0.2">
      <c r="A23" s="149" t="s">
        <v>76</v>
      </c>
      <c r="B23" s="150"/>
      <c r="C23" s="150"/>
      <c r="D23" s="30">
        <f>D21</f>
        <v>4406.1899999999996</v>
      </c>
      <c r="E23" s="30"/>
      <c r="F23" s="24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23:C23"/>
    <mergeCell ref="D6:F6"/>
    <mergeCell ref="B4:F4"/>
    <mergeCell ref="B1:F1"/>
    <mergeCell ref="B2:F2"/>
    <mergeCell ref="B5:F5"/>
    <mergeCell ref="A22:C22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1:D22"/>
  <sheetViews>
    <sheetView showGridLines="0" workbookViewId="0">
      <selection activeCell="A7" sqref="A7"/>
    </sheetView>
  </sheetViews>
  <sheetFormatPr baseColWidth="10" defaultColWidth="8.83203125" defaultRowHeight="15" x14ac:dyDescent="0.2"/>
  <cols>
    <col min="1" max="2" width="20.6640625" customWidth="1"/>
    <col min="3" max="3" width="15.6640625" style="47" customWidth="1"/>
    <col min="4" max="4" width="44.83203125" customWidth="1"/>
  </cols>
  <sheetData>
    <row r="1" spans="1:4" ht="19" x14ac:dyDescent="0.25">
      <c r="B1" s="146" t="s">
        <v>16</v>
      </c>
      <c r="C1" s="146"/>
      <c r="D1" s="146"/>
    </row>
    <row r="2" spans="1:4" ht="19" x14ac:dyDescent="0.25">
      <c r="B2" s="146" t="s">
        <v>17</v>
      </c>
      <c r="C2" s="146"/>
      <c r="D2" s="146"/>
    </row>
    <row r="3" spans="1:4" ht="18" customHeight="1" x14ac:dyDescent="0.25">
      <c r="C3" s="46"/>
      <c r="D3" s="8"/>
    </row>
    <row r="4" spans="1:4" ht="19" x14ac:dyDescent="0.2">
      <c r="B4" s="147" t="s">
        <v>24</v>
      </c>
      <c r="C4" s="147"/>
      <c r="D4" s="147"/>
    </row>
    <row r="5" spans="1:4" ht="19" x14ac:dyDescent="0.2">
      <c r="B5" s="147" t="s">
        <v>189</v>
      </c>
      <c r="C5" s="147"/>
      <c r="D5" s="147"/>
    </row>
    <row r="6" spans="1:4" ht="19" x14ac:dyDescent="0.25">
      <c r="C6" s="148"/>
      <c r="D6" s="148"/>
    </row>
    <row r="8" spans="1:4" s="52" customFormat="1" ht="30" x14ac:dyDescent="0.2">
      <c r="A8" s="48" t="s">
        <v>14</v>
      </c>
      <c r="B8" s="49" t="s">
        <v>20</v>
      </c>
      <c r="C8" s="50" t="s">
        <v>7</v>
      </c>
      <c r="D8" s="51" t="s">
        <v>1</v>
      </c>
    </row>
    <row r="9" spans="1:4" x14ac:dyDescent="0.2">
      <c r="A9" s="3">
        <v>43071</v>
      </c>
      <c r="B9" s="3">
        <v>43073</v>
      </c>
      <c r="C9" s="57">
        <v>5000</v>
      </c>
      <c r="D9" s="42" t="s">
        <v>411</v>
      </c>
    </row>
    <row r="10" spans="1:4" x14ac:dyDescent="0.2">
      <c r="A10" s="3">
        <v>43074</v>
      </c>
      <c r="B10" s="3">
        <v>43075</v>
      </c>
      <c r="C10" s="57">
        <v>500</v>
      </c>
      <c r="D10" s="42" t="s">
        <v>412</v>
      </c>
    </row>
    <row r="11" spans="1:4" x14ac:dyDescent="0.2">
      <c r="A11" s="3">
        <v>43077</v>
      </c>
      <c r="B11" s="3">
        <v>43080</v>
      </c>
      <c r="C11" s="57">
        <v>100</v>
      </c>
      <c r="D11" s="42" t="s">
        <v>413</v>
      </c>
    </row>
    <row r="12" spans="1:4" x14ac:dyDescent="0.2">
      <c r="A12" s="3">
        <v>43083</v>
      </c>
      <c r="B12" s="3">
        <v>43084</v>
      </c>
      <c r="C12" s="57">
        <v>500</v>
      </c>
      <c r="D12" s="42" t="s">
        <v>612</v>
      </c>
    </row>
    <row r="13" spans="1:4" x14ac:dyDescent="0.2">
      <c r="A13" s="3">
        <v>43083</v>
      </c>
      <c r="B13" s="3">
        <v>43084</v>
      </c>
      <c r="C13" s="57">
        <v>200</v>
      </c>
      <c r="D13" s="42" t="s">
        <v>613</v>
      </c>
    </row>
    <row r="14" spans="1:4" x14ac:dyDescent="0.2">
      <c r="A14" s="3">
        <v>43090</v>
      </c>
      <c r="B14" s="3">
        <v>43091</v>
      </c>
      <c r="C14" s="56">
        <v>100</v>
      </c>
      <c r="D14" s="42" t="s">
        <v>413</v>
      </c>
    </row>
    <row r="15" spans="1:4" x14ac:dyDescent="0.2">
      <c r="A15" s="3">
        <v>43095</v>
      </c>
      <c r="B15" s="3">
        <v>43096</v>
      </c>
      <c r="C15" s="57">
        <v>300</v>
      </c>
      <c r="D15" s="42" t="s">
        <v>414</v>
      </c>
    </row>
    <row r="16" spans="1:4" x14ac:dyDescent="0.2">
      <c r="A16" s="3">
        <v>43095</v>
      </c>
      <c r="B16" s="3">
        <v>43096</v>
      </c>
      <c r="C16" s="57">
        <v>500</v>
      </c>
      <c r="D16" s="42" t="s">
        <v>415</v>
      </c>
    </row>
    <row r="17" spans="1:4" x14ac:dyDescent="0.2">
      <c r="A17" s="3">
        <v>43095</v>
      </c>
      <c r="B17" s="3">
        <v>43096</v>
      </c>
      <c r="C17" s="57">
        <v>500</v>
      </c>
      <c r="D17" s="42" t="s">
        <v>415</v>
      </c>
    </row>
    <row r="18" spans="1:4" x14ac:dyDescent="0.2">
      <c r="A18" s="3">
        <v>43096</v>
      </c>
      <c r="B18" s="3">
        <v>43097</v>
      </c>
      <c r="C18" s="57">
        <v>500</v>
      </c>
      <c r="D18" s="42" t="s">
        <v>416</v>
      </c>
    </row>
    <row r="19" spans="1:4" x14ac:dyDescent="0.2">
      <c r="A19" s="3">
        <v>43098</v>
      </c>
      <c r="B19" s="3"/>
      <c r="C19" s="57">
        <v>2000</v>
      </c>
      <c r="D19" s="103" t="s">
        <v>417</v>
      </c>
    </row>
    <row r="20" spans="1:4" x14ac:dyDescent="0.2">
      <c r="A20" s="3">
        <v>43099</v>
      </c>
      <c r="B20" s="3"/>
      <c r="C20" s="57">
        <v>5000</v>
      </c>
      <c r="D20" s="79" t="s">
        <v>418</v>
      </c>
    </row>
    <row r="21" spans="1:4" ht="30" customHeight="1" x14ac:dyDescent="0.2">
      <c r="A21" s="149" t="s">
        <v>35</v>
      </c>
      <c r="B21" s="150"/>
      <c r="C21" s="11">
        <f>SUM(C9:C18)-SUM(C9:C18)*2.8%</f>
        <v>7970.4</v>
      </c>
      <c r="D21" s="24"/>
    </row>
    <row r="22" spans="1:4" ht="30" customHeight="1" x14ac:dyDescent="0.2">
      <c r="A22" s="149" t="s">
        <v>95</v>
      </c>
      <c r="B22" s="150"/>
      <c r="C22" s="11">
        <f>SUM(C19:C20)-SUM(C19:C20)*2.8%</f>
        <v>6804</v>
      </c>
      <c r="D22" s="24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22:B22"/>
    <mergeCell ref="B1:D1"/>
    <mergeCell ref="B2:D2"/>
    <mergeCell ref="B4:D4"/>
    <mergeCell ref="B5:D5"/>
    <mergeCell ref="C6:D6"/>
    <mergeCell ref="A21:B21"/>
  </mergeCells>
  <pageMargins left="0.7" right="0.7" top="0.75" bottom="0.75" header="0.3" footer="0.3"/>
  <pageSetup paperSize="9" orientation="portrait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</sheetPr>
  <dimension ref="A1:D33"/>
  <sheetViews>
    <sheetView showGridLines="0" workbookViewId="0">
      <selection activeCell="A7" sqref="A7"/>
    </sheetView>
  </sheetViews>
  <sheetFormatPr baseColWidth="10" defaultColWidth="8.83203125" defaultRowHeight="15" x14ac:dyDescent="0.2"/>
  <cols>
    <col min="1" max="2" width="20.6640625" customWidth="1"/>
    <col min="3" max="3" width="15.6640625" style="47" customWidth="1"/>
    <col min="4" max="4" width="35.5" customWidth="1"/>
    <col min="5" max="5" width="9.83203125" customWidth="1"/>
  </cols>
  <sheetData>
    <row r="1" spans="1:4" ht="19" x14ac:dyDescent="0.25">
      <c r="B1" s="146" t="s">
        <v>16</v>
      </c>
      <c r="C1" s="146"/>
      <c r="D1" s="146"/>
    </row>
    <row r="2" spans="1:4" ht="19" x14ac:dyDescent="0.25">
      <c r="B2" s="146" t="s">
        <v>17</v>
      </c>
      <c r="C2" s="146"/>
      <c r="D2" s="146"/>
    </row>
    <row r="3" spans="1:4" ht="18" customHeight="1" x14ac:dyDescent="0.25">
      <c r="C3" s="46"/>
      <c r="D3" s="8"/>
    </row>
    <row r="4" spans="1:4" ht="19" x14ac:dyDescent="0.2">
      <c r="B4" s="147" t="s">
        <v>26</v>
      </c>
      <c r="C4" s="147"/>
      <c r="D4" s="147"/>
    </row>
    <row r="5" spans="1:4" ht="19" x14ac:dyDescent="0.2">
      <c r="B5" s="147" t="s">
        <v>189</v>
      </c>
      <c r="C5" s="147"/>
      <c r="D5" s="147"/>
    </row>
    <row r="6" spans="1:4" ht="19" x14ac:dyDescent="0.25">
      <c r="C6" s="148"/>
      <c r="D6" s="148"/>
    </row>
    <row r="8" spans="1:4" s="52" customFormat="1" ht="30" x14ac:dyDescent="0.2">
      <c r="A8" s="48" t="s">
        <v>14</v>
      </c>
      <c r="B8" s="49" t="s">
        <v>20</v>
      </c>
      <c r="C8" s="50" t="s">
        <v>7</v>
      </c>
      <c r="D8" s="51" t="s">
        <v>29</v>
      </c>
    </row>
    <row r="9" spans="1:4" x14ac:dyDescent="0.2">
      <c r="A9" s="96">
        <v>43041</v>
      </c>
      <c r="B9" s="105">
        <v>43075</v>
      </c>
      <c r="C9" s="92">
        <v>250</v>
      </c>
      <c r="D9" s="91">
        <v>4733</v>
      </c>
    </row>
    <row r="10" spans="1:4" x14ac:dyDescent="0.2">
      <c r="A10" s="96">
        <v>43042</v>
      </c>
      <c r="B10" s="105">
        <v>43075</v>
      </c>
      <c r="C10" s="92">
        <v>0.57999999999999996</v>
      </c>
      <c r="D10" s="91">
        <v>5778</v>
      </c>
    </row>
    <row r="11" spans="1:4" x14ac:dyDescent="0.2">
      <c r="A11" s="96">
        <v>43048</v>
      </c>
      <c r="B11" s="105">
        <v>43075</v>
      </c>
      <c r="C11" s="92">
        <v>50</v>
      </c>
      <c r="D11" s="91">
        <v>5778</v>
      </c>
    </row>
    <row r="12" spans="1:4" x14ac:dyDescent="0.2">
      <c r="A12" s="96">
        <v>43048</v>
      </c>
      <c r="B12" s="105">
        <v>43075</v>
      </c>
      <c r="C12" s="92">
        <v>100</v>
      </c>
      <c r="D12" s="91">
        <v>1220</v>
      </c>
    </row>
    <row r="13" spans="1:4" x14ac:dyDescent="0.2">
      <c r="A13" s="96">
        <v>43050</v>
      </c>
      <c r="B13" s="105">
        <v>43075</v>
      </c>
      <c r="C13" s="92">
        <v>1</v>
      </c>
      <c r="D13" s="91">
        <v>7468</v>
      </c>
    </row>
    <row r="14" spans="1:4" x14ac:dyDescent="0.2">
      <c r="A14" s="96">
        <v>43059</v>
      </c>
      <c r="B14" s="105">
        <v>43075</v>
      </c>
      <c r="C14" s="92">
        <v>100</v>
      </c>
      <c r="D14" s="91">
        <v>9321</v>
      </c>
    </row>
    <row r="15" spans="1:4" x14ac:dyDescent="0.2">
      <c r="A15" s="96">
        <v>43061</v>
      </c>
      <c r="B15" s="105">
        <v>43075</v>
      </c>
      <c r="C15" s="92">
        <v>12</v>
      </c>
      <c r="D15" s="99" t="s">
        <v>148</v>
      </c>
    </row>
    <row r="16" spans="1:4" x14ac:dyDescent="0.2">
      <c r="A16" s="96">
        <v>43062</v>
      </c>
      <c r="B16" s="105">
        <v>43075</v>
      </c>
      <c r="C16" s="92">
        <v>180</v>
      </c>
      <c r="D16" s="91">
        <v>6073</v>
      </c>
    </row>
    <row r="17" spans="1:4" x14ac:dyDescent="0.2">
      <c r="A17" s="96">
        <v>43063</v>
      </c>
      <c r="B17" s="105">
        <v>43075</v>
      </c>
      <c r="C17" s="92">
        <v>20</v>
      </c>
      <c r="D17" s="99" t="s">
        <v>149</v>
      </c>
    </row>
    <row r="18" spans="1:4" x14ac:dyDescent="0.2">
      <c r="A18" s="96">
        <v>43066</v>
      </c>
      <c r="B18" s="105">
        <v>43075</v>
      </c>
      <c r="C18" s="92">
        <v>30</v>
      </c>
      <c r="D18" s="91">
        <v>9621</v>
      </c>
    </row>
    <row r="19" spans="1:4" x14ac:dyDescent="0.2">
      <c r="A19" s="96">
        <v>43065</v>
      </c>
      <c r="B19" s="105">
        <v>43075</v>
      </c>
      <c r="C19" s="92">
        <v>548</v>
      </c>
      <c r="D19" s="91">
        <v>7529</v>
      </c>
    </row>
    <row r="20" spans="1:4" x14ac:dyDescent="0.2">
      <c r="A20" s="96">
        <v>43066</v>
      </c>
      <c r="B20" s="105">
        <v>43075</v>
      </c>
      <c r="C20" s="92">
        <v>15</v>
      </c>
      <c r="D20" s="91">
        <v>6322</v>
      </c>
    </row>
    <row r="21" spans="1:4" x14ac:dyDescent="0.2">
      <c r="A21" s="114">
        <v>43074</v>
      </c>
      <c r="B21" s="114"/>
      <c r="C21" s="115">
        <v>110</v>
      </c>
      <c r="D21" s="113">
        <v>3496</v>
      </c>
    </row>
    <row r="22" spans="1:4" x14ac:dyDescent="0.2">
      <c r="A22" s="114">
        <v>43078</v>
      </c>
      <c r="B22" s="114"/>
      <c r="C22" s="115">
        <v>5730</v>
      </c>
      <c r="D22" s="113">
        <v>5323</v>
      </c>
    </row>
    <row r="23" spans="1:4" x14ac:dyDescent="0.2">
      <c r="A23" s="114">
        <v>43079</v>
      </c>
      <c r="B23" s="114"/>
      <c r="C23" s="115">
        <v>8000</v>
      </c>
      <c r="D23" s="113">
        <v>5323</v>
      </c>
    </row>
    <row r="24" spans="1:4" x14ac:dyDescent="0.2">
      <c r="A24" s="114">
        <v>43087</v>
      </c>
      <c r="B24" s="114"/>
      <c r="C24" s="115">
        <v>500</v>
      </c>
      <c r="D24" s="113">
        <v>4234</v>
      </c>
    </row>
    <row r="25" spans="1:4" x14ac:dyDescent="0.2">
      <c r="A25" s="114">
        <v>43087</v>
      </c>
      <c r="B25" s="114"/>
      <c r="C25" s="115">
        <v>500</v>
      </c>
      <c r="D25" s="113">
        <v>4234</v>
      </c>
    </row>
    <row r="26" spans="1:4" x14ac:dyDescent="0.2">
      <c r="A26" s="114">
        <v>43096</v>
      </c>
      <c r="B26" s="114"/>
      <c r="C26" s="115">
        <v>418</v>
      </c>
      <c r="D26" s="116" t="s">
        <v>419</v>
      </c>
    </row>
    <row r="27" spans="1:4" x14ac:dyDescent="0.2">
      <c r="A27" s="114">
        <v>43097</v>
      </c>
      <c r="B27" s="114"/>
      <c r="C27" s="115">
        <v>15</v>
      </c>
      <c r="D27" s="113">
        <v>7658</v>
      </c>
    </row>
    <row r="28" spans="1:4" x14ac:dyDescent="0.2">
      <c r="A28" s="114">
        <v>43099</v>
      </c>
      <c r="B28" s="114"/>
      <c r="C28" s="115">
        <v>50</v>
      </c>
      <c r="D28" s="113">
        <v>8527</v>
      </c>
    </row>
    <row r="29" spans="1:4" x14ac:dyDescent="0.2">
      <c r="A29" s="114">
        <v>43099</v>
      </c>
      <c r="B29" s="114"/>
      <c r="C29" s="115">
        <v>20</v>
      </c>
      <c r="D29" s="113">
        <v>7949</v>
      </c>
    </row>
    <row r="30" spans="1:4" x14ac:dyDescent="0.2">
      <c r="A30" s="114">
        <v>43100</v>
      </c>
      <c r="B30" s="114"/>
      <c r="C30" s="115">
        <v>190</v>
      </c>
      <c r="D30" s="113">
        <v>2879</v>
      </c>
    </row>
    <row r="31" spans="1:4" x14ac:dyDescent="0.2">
      <c r="A31" s="114">
        <v>43100</v>
      </c>
      <c r="B31" s="114"/>
      <c r="C31" s="115">
        <v>54</v>
      </c>
      <c r="D31" s="113">
        <v>3561</v>
      </c>
    </row>
    <row r="32" spans="1:4" ht="30" customHeight="1" x14ac:dyDescent="0.2">
      <c r="A32" s="149" t="s">
        <v>28</v>
      </c>
      <c r="B32" s="150"/>
      <c r="C32" s="11">
        <f>SUM(C9:C20)-SUM(C9:C20)*5%</f>
        <v>1241.251</v>
      </c>
      <c r="D32" s="24"/>
    </row>
    <row r="33" spans="1:4" ht="30" customHeight="1" x14ac:dyDescent="0.2">
      <c r="A33" s="149" t="s">
        <v>79</v>
      </c>
      <c r="B33" s="150"/>
      <c r="C33" s="11">
        <f>SUM(C21:C31)-SUM(C21:C31)*5%</f>
        <v>14807.65</v>
      </c>
      <c r="D33" s="24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33:B33"/>
    <mergeCell ref="A32:B32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/>
  <ignoredErrors>
    <ignoredError sqref="D15 D17 D26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1:D116"/>
  <sheetViews>
    <sheetView showGridLines="0" workbookViewId="0">
      <selection activeCell="D40" sqref="D40"/>
    </sheetView>
  </sheetViews>
  <sheetFormatPr baseColWidth="10" defaultColWidth="8.83203125" defaultRowHeight="15" x14ac:dyDescent="0.2"/>
  <cols>
    <col min="1" max="2" width="20.6640625" customWidth="1"/>
    <col min="3" max="3" width="15.6640625" style="47" customWidth="1"/>
    <col min="4" max="4" width="35" customWidth="1"/>
  </cols>
  <sheetData>
    <row r="1" spans="1:4" ht="19" x14ac:dyDescent="0.25">
      <c r="B1" s="146" t="s">
        <v>16</v>
      </c>
      <c r="C1" s="146"/>
      <c r="D1" s="146"/>
    </row>
    <row r="2" spans="1:4" ht="19" x14ac:dyDescent="0.25">
      <c r="B2" s="146" t="s">
        <v>17</v>
      </c>
      <c r="C2" s="146"/>
      <c r="D2" s="146"/>
    </row>
    <row r="3" spans="1:4" ht="18" customHeight="1" x14ac:dyDescent="0.25">
      <c r="C3" s="46"/>
      <c r="D3" s="8"/>
    </row>
    <row r="4" spans="1:4" ht="19" x14ac:dyDescent="0.2">
      <c r="B4" s="147" t="s">
        <v>33</v>
      </c>
      <c r="C4" s="147"/>
      <c r="D4" s="147"/>
    </row>
    <row r="5" spans="1:4" ht="19" x14ac:dyDescent="0.2">
      <c r="B5" s="147" t="s">
        <v>189</v>
      </c>
      <c r="C5" s="147"/>
      <c r="D5" s="147"/>
    </row>
    <row r="6" spans="1:4" ht="19" x14ac:dyDescent="0.25">
      <c r="C6" s="148"/>
      <c r="D6" s="148"/>
    </row>
    <row r="8" spans="1:4" s="52" customFormat="1" ht="30" x14ac:dyDescent="0.2">
      <c r="A8" s="48" t="s">
        <v>14</v>
      </c>
      <c r="B8" s="49" t="s">
        <v>20</v>
      </c>
      <c r="C8" s="50" t="s">
        <v>7</v>
      </c>
      <c r="D8" s="51" t="s">
        <v>29</v>
      </c>
    </row>
    <row r="9" spans="1:4" x14ac:dyDescent="0.2">
      <c r="A9" s="90">
        <v>43050.049965277998</v>
      </c>
      <c r="B9" s="104">
        <v>43075</v>
      </c>
      <c r="C9" s="92">
        <v>10</v>
      </c>
      <c r="D9" s="99" t="s">
        <v>117</v>
      </c>
    </row>
    <row r="10" spans="1:4" x14ac:dyDescent="0.2">
      <c r="A10" s="90">
        <v>43050.485428241002</v>
      </c>
      <c r="B10" s="104">
        <v>43075</v>
      </c>
      <c r="C10" s="92">
        <v>25</v>
      </c>
      <c r="D10" s="99" t="s">
        <v>117</v>
      </c>
    </row>
    <row r="11" spans="1:4" x14ac:dyDescent="0.2">
      <c r="A11" s="90">
        <v>43051.509675925998</v>
      </c>
      <c r="B11" s="104">
        <v>43075</v>
      </c>
      <c r="C11" s="92">
        <v>500</v>
      </c>
      <c r="D11" s="99" t="s">
        <v>150</v>
      </c>
    </row>
    <row r="12" spans="1:4" x14ac:dyDescent="0.2">
      <c r="A12" s="90">
        <v>43052.462546296003</v>
      </c>
      <c r="B12" s="104">
        <v>43075</v>
      </c>
      <c r="C12" s="92">
        <v>100</v>
      </c>
      <c r="D12" s="99" t="s">
        <v>151</v>
      </c>
    </row>
    <row r="13" spans="1:4" x14ac:dyDescent="0.2">
      <c r="A13" s="90">
        <v>43052.464178241004</v>
      </c>
      <c r="B13" s="104">
        <v>43075</v>
      </c>
      <c r="C13" s="92">
        <v>100</v>
      </c>
      <c r="D13" s="99" t="s">
        <v>151</v>
      </c>
    </row>
    <row r="14" spans="1:4" x14ac:dyDescent="0.2">
      <c r="A14" s="90">
        <v>43053.637141204003</v>
      </c>
      <c r="B14" s="104">
        <v>43075</v>
      </c>
      <c r="C14" s="92">
        <v>200</v>
      </c>
      <c r="D14" s="99" t="s">
        <v>152</v>
      </c>
    </row>
    <row r="15" spans="1:4" x14ac:dyDescent="0.2">
      <c r="A15" s="90">
        <v>43057.952187499999</v>
      </c>
      <c r="B15" s="104">
        <v>43075</v>
      </c>
      <c r="C15" s="92">
        <v>500</v>
      </c>
      <c r="D15" s="99" t="s">
        <v>153</v>
      </c>
    </row>
    <row r="16" spans="1:4" x14ac:dyDescent="0.2">
      <c r="A16" s="90">
        <v>43059.498194444001</v>
      </c>
      <c r="B16" s="104">
        <v>43075</v>
      </c>
      <c r="C16" s="92">
        <v>300</v>
      </c>
      <c r="D16" s="99" t="s">
        <v>154</v>
      </c>
    </row>
    <row r="17" spans="1:4" x14ac:dyDescent="0.2">
      <c r="A17" s="90">
        <v>43059.520266204003</v>
      </c>
      <c r="B17" s="104">
        <v>43075</v>
      </c>
      <c r="C17" s="92">
        <v>1000</v>
      </c>
      <c r="D17" s="99" t="s">
        <v>114</v>
      </c>
    </row>
    <row r="18" spans="1:4" x14ac:dyDescent="0.2">
      <c r="A18" s="90">
        <v>43059.526585647996</v>
      </c>
      <c r="B18" s="104">
        <v>43075</v>
      </c>
      <c r="C18" s="92">
        <v>500</v>
      </c>
      <c r="D18" s="99" t="s">
        <v>155</v>
      </c>
    </row>
    <row r="19" spans="1:4" x14ac:dyDescent="0.2">
      <c r="A19" s="90">
        <v>43059.551967592997</v>
      </c>
      <c r="B19" s="104">
        <v>43075</v>
      </c>
      <c r="C19" s="92">
        <v>200</v>
      </c>
      <c r="D19" s="99" t="s">
        <v>156</v>
      </c>
    </row>
    <row r="20" spans="1:4" x14ac:dyDescent="0.2">
      <c r="A20" s="90">
        <v>43059.726747685003</v>
      </c>
      <c r="B20" s="104">
        <v>43075</v>
      </c>
      <c r="C20" s="92">
        <v>100</v>
      </c>
      <c r="D20" s="99" t="s">
        <v>157</v>
      </c>
    </row>
    <row r="21" spans="1:4" x14ac:dyDescent="0.2">
      <c r="A21" s="90">
        <v>43059.753703704002</v>
      </c>
      <c r="B21" s="104">
        <v>43075</v>
      </c>
      <c r="C21" s="92">
        <v>100</v>
      </c>
      <c r="D21" s="99" t="s">
        <v>158</v>
      </c>
    </row>
    <row r="22" spans="1:4" x14ac:dyDescent="0.2">
      <c r="A22" s="90">
        <v>43059.785266204002</v>
      </c>
      <c r="B22" s="104">
        <v>43075</v>
      </c>
      <c r="C22" s="92">
        <v>250</v>
      </c>
      <c r="D22" s="99" t="s">
        <v>159</v>
      </c>
    </row>
    <row r="23" spans="1:4" x14ac:dyDescent="0.2">
      <c r="A23" s="90">
        <v>43059.800798611002</v>
      </c>
      <c r="B23" s="104">
        <v>43075</v>
      </c>
      <c r="C23" s="92">
        <v>50</v>
      </c>
      <c r="D23" s="99" t="s">
        <v>160</v>
      </c>
    </row>
    <row r="24" spans="1:4" x14ac:dyDescent="0.2">
      <c r="A24" s="90">
        <v>43059.811435185002</v>
      </c>
      <c r="B24" s="104">
        <v>43075</v>
      </c>
      <c r="C24" s="92">
        <v>45</v>
      </c>
      <c r="D24" s="99" t="s">
        <v>161</v>
      </c>
    </row>
    <row r="25" spans="1:4" x14ac:dyDescent="0.2">
      <c r="A25" s="90">
        <v>43059.873206019001</v>
      </c>
      <c r="B25" s="104">
        <v>43075</v>
      </c>
      <c r="C25" s="92">
        <v>300</v>
      </c>
      <c r="D25" s="99" t="s">
        <v>162</v>
      </c>
    </row>
    <row r="26" spans="1:4" x14ac:dyDescent="0.2">
      <c r="A26" s="90">
        <v>43059.876736111</v>
      </c>
      <c r="B26" s="104">
        <v>43075</v>
      </c>
      <c r="C26" s="92">
        <v>200</v>
      </c>
      <c r="D26" s="99" t="s">
        <v>163</v>
      </c>
    </row>
    <row r="27" spans="1:4" x14ac:dyDescent="0.2">
      <c r="A27" s="90">
        <v>43059.901493056001</v>
      </c>
      <c r="B27" s="104">
        <v>43075</v>
      </c>
      <c r="C27" s="92">
        <v>200</v>
      </c>
      <c r="D27" s="99" t="s">
        <v>164</v>
      </c>
    </row>
    <row r="28" spans="1:4" x14ac:dyDescent="0.2">
      <c r="A28" s="90">
        <v>43059.928113426002</v>
      </c>
      <c r="B28" s="104">
        <v>43075</v>
      </c>
      <c r="C28" s="92">
        <v>200</v>
      </c>
      <c r="D28" s="99" t="s">
        <v>165</v>
      </c>
    </row>
    <row r="29" spans="1:4" x14ac:dyDescent="0.2">
      <c r="A29" s="90">
        <v>43059.937430555998</v>
      </c>
      <c r="B29" s="104">
        <v>43075</v>
      </c>
      <c r="C29" s="92">
        <v>200</v>
      </c>
      <c r="D29" s="99" t="s">
        <v>166</v>
      </c>
    </row>
    <row r="30" spans="1:4" x14ac:dyDescent="0.2">
      <c r="A30" s="90">
        <v>43059.937951389002</v>
      </c>
      <c r="B30" s="104">
        <v>43075</v>
      </c>
      <c r="C30" s="92">
        <v>40</v>
      </c>
      <c r="D30" s="99" t="s">
        <v>167</v>
      </c>
    </row>
    <row r="31" spans="1:4" x14ac:dyDescent="0.2">
      <c r="A31" s="90">
        <v>43059.939305555999</v>
      </c>
      <c r="B31" s="104">
        <v>43075</v>
      </c>
      <c r="C31" s="92">
        <v>300</v>
      </c>
      <c r="D31" s="99" t="s">
        <v>168</v>
      </c>
    </row>
    <row r="32" spans="1:4" x14ac:dyDescent="0.2">
      <c r="A32" s="90">
        <v>43059.942418981002</v>
      </c>
      <c r="B32" s="104">
        <v>43075</v>
      </c>
      <c r="C32" s="92">
        <v>500</v>
      </c>
      <c r="D32" s="99" t="s">
        <v>169</v>
      </c>
    </row>
    <row r="33" spans="1:4" x14ac:dyDescent="0.2">
      <c r="A33" s="90">
        <v>43059.962916666998</v>
      </c>
      <c r="B33" s="104">
        <v>43075</v>
      </c>
      <c r="C33" s="92">
        <v>100</v>
      </c>
      <c r="D33" s="99" t="s">
        <v>170</v>
      </c>
    </row>
    <row r="34" spans="1:4" x14ac:dyDescent="0.2">
      <c r="A34" s="90">
        <v>43059.968043981004</v>
      </c>
      <c r="B34" s="104">
        <v>43075</v>
      </c>
      <c r="C34" s="92">
        <v>600</v>
      </c>
      <c r="D34" s="99" t="s">
        <v>171</v>
      </c>
    </row>
    <row r="35" spans="1:4" x14ac:dyDescent="0.2">
      <c r="A35" s="90">
        <v>43060.073310184998</v>
      </c>
      <c r="B35" s="104">
        <v>43075</v>
      </c>
      <c r="C35" s="92">
        <v>200</v>
      </c>
      <c r="D35" s="99" t="s">
        <v>459</v>
      </c>
    </row>
    <row r="36" spans="1:4" x14ac:dyDescent="0.2">
      <c r="A36" s="90">
        <v>43060.459409722003</v>
      </c>
      <c r="B36" s="104">
        <v>43075</v>
      </c>
      <c r="C36" s="92">
        <v>100</v>
      </c>
      <c r="D36" s="99" t="s">
        <v>172</v>
      </c>
    </row>
    <row r="37" spans="1:4" x14ac:dyDescent="0.2">
      <c r="A37" s="90">
        <v>43060.65005787</v>
      </c>
      <c r="B37" s="104">
        <v>43075</v>
      </c>
      <c r="C37" s="92">
        <v>500</v>
      </c>
      <c r="D37" s="99" t="s">
        <v>173</v>
      </c>
    </row>
    <row r="38" spans="1:4" x14ac:dyDescent="0.2">
      <c r="A38" s="90">
        <v>43060.892372684997</v>
      </c>
      <c r="B38" s="104">
        <v>43075</v>
      </c>
      <c r="C38" s="92">
        <v>200</v>
      </c>
      <c r="D38" s="99" t="s">
        <v>174</v>
      </c>
    </row>
    <row r="39" spans="1:4" x14ac:dyDescent="0.2">
      <c r="A39" s="90">
        <v>43060.946990741002</v>
      </c>
      <c r="B39" s="104">
        <v>43075</v>
      </c>
      <c r="C39" s="92">
        <v>50</v>
      </c>
      <c r="D39" s="99" t="s">
        <v>175</v>
      </c>
    </row>
    <row r="40" spans="1:4" x14ac:dyDescent="0.2">
      <c r="A40" s="90">
        <v>43061.047881944003</v>
      </c>
      <c r="B40" s="104">
        <v>43075</v>
      </c>
      <c r="C40" s="92">
        <v>100</v>
      </c>
      <c r="D40" s="99" t="s">
        <v>176</v>
      </c>
    </row>
    <row r="41" spans="1:4" x14ac:dyDescent="0.2">
      <c r="A41" s="90">
        <v>43061.371076388998</v>
      </c>
      <c r="B41" s="104">
        <v>43075</v>
      </c>
      <c r="C41" s="92">
        <v>300</v>
      </c>
      <c r="D41" s="99" t="s">
        <v>177</v>
      </c>
    </row>
    <row r="42" spans="1:4" x14ac:dyDescent="0.2">
      <c r="A42" s="90">
        <v>43061.399606480998</v>
      </c>
      <c r="B42" s="104">
        <v>43075</v>
      </c>
      <c r="C42" s="92">
        <v>150</v>
      </c>
      <c r="D42" s="99" t="s">
        <v>115</v>
      </c>
    </row>
    <row r="43" spans="1:4" x14ac:dyDescent="0.2">
      <c r="A43" s="90">
        <v>43062.881678240999</v>
      </c>
      <c r="B43" s="104">
        <v>43075</v>
      </c>
      <c r="C43" s="92">
        <v>7</v>
      </c>
      <c r="D43" s="99" t="s">
        <v>117</v>
      </c>
    </row>
    <row r="44" spans="1:4" x14ac:dyDescent="0.2">
      <c r="A44" s="90">
        <v>43064.414629630002</v>
      </c>
      <c r="B44" s="104">
        <v>43075</v>
      </c>
      <c r="C44" s="92">
        <v>200</v>
      </c>
      <c r="D44" s="99" t="s">
        <v>171</v>
      </c>
    </row>
    <row r="45" spans="1:4" x14ac:dyDescent="0.2">
      <c r="A45" s="90">
        <v>43064.437418980997</v>
      </c>
      <c r="B45" s="104">
        <v>43075</v>
      </c>
      <c r="C45" s="92">
        <v>500</v>
      </c>
      <c r="D45" s="99" t="s">
        <v>178</v>
      </c>
    </row>
    <row r="46" spans="1:4" x14ac:dyDescent="0.2">
      <c r="A46" s="90">
        <v>43064.628912036998</v>
      </c>
      <c r="B46" s="104">
        <v>43075</v>
      </c>
      <c r="C46" s="92">
        <v>150</v>
      </c>
      <c r="D46" s="99" t="s">
        <v>179</v>
      </c>
    </row>
    <row r="47" spans="1:4" x14ac:dyDescent="0.2">
      <c r="A47" s="90">
        <v>43065.196516204</v>
      </c>
      <c r="B47" s="104">
        <v>43075</v>
      </c>
      <c r="C47" s="92">
        <v>100</v>
      </c>
      <c r="D47" s="99" t="s">
        <v>180</v>
      </c>
    </row>
    <row r="48" spans="1:4" x14ac:dyDescent="0.2">
      <c r="A48" s="90">
        <v>43065.388298610997</v>
      </c>
      <c r="B48" s="104">
        <v>43075</v>
      </c>
      <c r="C48" s="92">
        <v>25</v>
      </c>
      <c r="D48" s="99" t="s">
        <v>181</v>
      </c>
    </row>
    <row r="49" spans="1:4" x14ac:dyDescent="0.2">
      <c r="A49" s="90">
        <v>43065.64619213</v>
      </c>
      <c r="B49" s="104">
        <v>43075</v>
      </c>
      <c r="C49" s="92">
        <v>500</v>
      </c>
      <c r="D49" s="99" t="s">
        <v>78</v>
      </c>
    </row>
    <row r="50" spans="1:4" x14ac:dyDescent="0.2">
      <c r="A50" s="90">
        <v>43065.829837963</v>
      </c>
      <c r="B50" s="104">
        <v>43075</v>
      </c>
      <c r="C50" s="92">
        <v>100</v>
      </c>
      <c r="D50" s="99" t="s">
        <v>182</v>
      </c>
    </row>
    <row r="51" spans="1:4" x14ac:dyDescent="0.2">
      <c r="A51" s="90">
        <v>43066.823414352002</v>
      </c>
      <c r="B51" s="104">
        <v>43075</v>
      </c>
      <c r="C51" s="92">
        <v>500</v>
      </c>
      <c r="D51" s="99" t="s">
        <v>77</v>
      </c>
    </row>
    <row r="52" spans="1:4" x14ac:dyDescent="0.2">
      <c r="A52" s="90">
        <v>43066.882766203998</v>
      </c>
      <c r="B52" s="104">
        <v>43075</v>
      </c>
      <c r="C52" s="92">
        <v>50</v>
      </c>
      <c r="D52" s="99" t="s">
        <v>183</v>
      </c>
    </row>
    <row r="53" spans="1:4" x14ac:dyDescent="0.2">
      <c r="A53" s="90">
        <v>43068.429548610999</v>
      </c>
      <c r="B53" s="104">
        <v>43075</v>
      </c>
      <c r="C53" s="92">
        <v>5</v>
      </c>
      <c r="D53" s="99" t="s">
        <v>117</v>
      </c>
    </row>
    <row r="54" spans="1:4" x14ac:dyDescent="0.2">
      <c r="A54" s="90">
        <v>43068.682777777998</v>
      </c>
      <c r="B54" s="104">
        <v>43075</v>
      </c>
      <c r="C54" s="92">
        <v>100</v>
      </c>
      <c r="D54" s="99" t="s">
        <v>184</v>
      </c>
    </row>
    <row r="55" spans="1:4" x14ac:dyDescent="0.2">
      <c r="A55" s="96">
        <v>43070.002268518998</v>
      </c>
      <c r="B55" s="104">
        <v>43075</v>
      </c>
      <c r="C55" s="106">
        <v>300</v>
      </c>
      <c r="D55" s="99" t="s">
        <v>430</v>
      </c>
    </row>
    <row r="56" spans="1:4" x14ac:dyDescent="0.2">
      <c r="A56" s="96">
        <v>43070.028668981002</v>
      </c>
      <c r="B56" s="104">
        <v>43075</v>
      </c>
      <c r="C56" s="106">
        <v>40</v>
      </c>
      <c r="D56" s="99" t="s">
        <v>431</v>
      </c>
    </row>
    <row r="57" spans="1:4" x14ac:dyDescent="0.2">
      <c r="A57" s="96">
        <v>43071.918368056002</v>
      </c>
      <c r="B57" s="104">
        <v>43075</v>
      </c>
      <c r="C57" s="106">
        <v>100</v>
      </c>
      <c r="D57" s="99" t="s">
        <v>432</v>
      </c>
    </row>
    <row r="58" spans="1:4" x14ac:dyDescent="0.2">
      <c r="A58" s="96">
        <v>43072.602372685004</v>
      </c>
      <c r="B58" s="104">
        <v>43075</v>
      </c>
      <c r="C58" s="106">
        <v>300</v>
      </c>
      <c r="D58" s="99" t="s">
        <v>433</v>
      </c>
    </row>
    <row r="59" spans="1:4" x14ac:dyDescent="0.2">
      <c r="A59" s="96">
        <v>43072.652858795998</v>
      </c>
      <c r="B59" s="104">
        <v>43075</v>
      </c>
      <c r="C59" s="106">
        <v>300</v>
      </c>
      <c r="D59" s="99" t="s">
        <v>430</v>
      </c>
    </row>
    <row r="60" spans="1:4" x14ac:dyDescent="0.2">
      <c r="A60" s="96">
        <v>43073.509351852001</v>
      </c>
      <c r="B60" s="104">
        <v>43075</v>
      </c>
      <c r="C60" s="106">
        <v>200</v>
      </c>
      <c r="D60" s="99" t="s">
        <v>77</v>
      </c>
    </row>
    <row r="61" spans="1:4" x14ac:dyDescent="0.2">
      <c r="A61" s="96">
        <v>43073.983460648</v>
      </c>
      <c r="B61" s="104">
        <v>43075</v>
      </c>
      <c r="C61" s="106">
        <v>200</v>
      </c>
      <c r="D61" s="99" t="s">
        <v>434</v>
      </c>
    </row>
    <row r="62" spans="1:4" x14ac:dyDescent="0.2">
      <c r="A62" s="90">
        <v>43075.564652777997</v>
      </c>
      <c r="B62" s="90">
        <v>43095</v>
      </c>
      <c r="C62" s="98">
        <v>300</v>
      </c>
      <c r="D62" s="117" t="s">
        <v>77</v>
      </c>
    </row>
    <row r="63" spans="1:4" x14ac:dyDescent="0.2">
      <c r="A63" s="90">
        <v>43077.365659722003</v>
      </c>
      <c r="B63" s="90">
        <v>43095</v>
      </c>
      <c r="C63" s="98">
        <v>100</v>
      </c>
      <c r="D63" s="117" t="s">
        <v>96</v>
      </c>
    </row>
    <row r="64" spans="1:4" x14ac:dyDescent="0.2">
      <c r="A64" s="90">
        <v>43077.820983796002</v>
      </c>
      <c r="B64" s="90">
        <v>43095</v>
      </c>
      <c r="C64" s="98">
        <v>100</v>
      </c>
      <c r="D64" s="117" t="s">
        <v>420</v>
      </c>
    </row>
    <row r="65" spans="1:4" x14ac:dyDescent="0.2">
      <c r="A65" s="90">
        <v>43077.822650463</v>
      </c>
      <c r="B65" s="90">
        <v>43095</v>
      </c>
      <c r="C65" s="98">
        <v>3300</v>
      </c>
      <c r="D65" s="118" t="s">
        <v>420</v>
      </c>
    </row>
    <row r="66" spans="1:4" x14ac:dyDescent="0.2">
      <c r="A66" s="90">
        <v>43079.849907406999</v>
      </c>
      <c r="B66" s="90">
        <v>43095</v>
      </c>
      <c r="C66" s="98">
        <v>300</v>
      </c>
      <c r="D66" s="118" t="s">
        <v>177</v>
      </c>
    </row>
    <row r="67" spans="1:4" x14ac:dyDescent="0.2">
      <c r="A67" s="90">
        <v>43080.426805556002</v>
      </c>
      <c r="B67" s="90">
        <v>43095</v>
      </c>
      <c r="C67" s="98">
        <v>1000</v>
      </c>
      <c r="D67" s="118" t="s">
        <v>435</v>
      </c>
    </row>
    <row r="68" spans="1:4" x14ac:dyDescent="0.2">
      <c r="A68" s="90">
        <v>43080.734560185003</v>
      </c>
      <c r="B68" s="90">
        <v>43095</v>
      </c>
      <c r="C68" s="98">
        <v>500</v>
      </c>
      <c r="D68" s="118" t="s">
        <v>436</v>
      </c>
    </row>
    <row r="69" spans="1:4" x14ac:dyDescent="0.2">
      <c r="A69" s="90">
        <v>43080.835439814997</v>
      </c>
      <c r="B69" s="90">
        <v>43095</v>
      </c>
      <c r="C69" s="98">
        <v>300</v>
      </c>
      <c r="D69" s="118" t="s">
        <v>437</v>
      </c>
    </row>
    <row r="70" spans="1:4" x14ac:dyDescent="0.2">
      <c r="A70" s="90">
        <v>43080.885949074</v>
      </c>
      <c r="B70" s="90">
        <v>43095</v>
      </c>
      <c r="C70" s="98">
        <v>100</v>
      </c>
      <c r="D70" s="118" t="s">
        <v>77</v>
      </c>
    </row>
    <row r="71" spans="1:4" x14ac:dyDescent="0.2">
      <c r="A71" s="90">
        <v>43082.431782407002</v>
      </c>
      <c r="B71" s="90">
        <v>43095</v>
      </c>
      <c r="C71" s="98">
        <v>153</v>
      </c>
      <c r="D71" s="118" t="s">
        <v>435</v>
      </c>
    </row>
    <row r="72" spans="1:4" x14ac:dyDescent="0.2">
      <c r="A72" s="90">
        <v>43082.553495369997</v>
      </c>
      <c r="B72" s="90">
        <v>43095</v>
      </c>
      <c r="C72" s="98">
        <v>100</v>
      </c>
      <c r="D72" s="118" t="s">
        <v>77</v>
      </c>
    </row>
    <row r="73" spans="1:4" x14ac:dyDescent="0.2">
      <c r="A73" s="90">
        <v>43083.438402778003</v>
      </c>
      <c r="B73" s="90">
        <v>43095</v>
      </c>
      <c r="C73" s="98">
        <v>200</v>
      </c>
      <c r="D73" s="118" t="s">
        <v>438</v>
      </c>
    </row>
    <row r="74" spans="1:4" x14ac:dyDescent="0.2">
      <c r="A74" s="90">
        <v>43083.846469907003</v>
      </c>
      <c r="B74" s="90">
        <v>43095</v>
      </c>
      <c r="C74" s="98">
        <v>500</v>
      </c>
      <c r="D74" s="118" t="s">
        <v>439</v>
      </c>
    </row>
    <row r="75" spans="1:4" x14ac:dyDescent="0.2">
      <c r="A75" s="90">
        <v>43085.542939815001</v>
      </c>
      <c r="B75" s="90">
        <v>43095</v>
      </c>
      <c r="C75" s="98">
        <v>200</v>
      </c>
      <c r="D75" s="118" t="s">
        <v>440</v>
      </c>
    </row>
    <row r="76" spans="1:4" x14ac:dyDescent="0.2">
      <c r="A76" s="90">
        <v>43086.125914352</v>
      </c>
      <c r="B76" s="90">
        <v>43095</v>
      </c>
      <c r="C76" s="98">
        <v>150</v>
      </c>
      <c r="D76" s="118" t="s">
        <v>441</v>
      </c>
    </row>
    <row r="77" spans="1:4" x14ac:dyDescent="0.2">
      <c r="A77" s="90">
        <v>43088.453738425997</v>
      </c>
      <c r="B77" s="90">
        <v>43095</v>
      </c>
      <c r="C77" s="98">
        <v>1000</v>
      </c>
      <c r="D77" s="118" t="s">
        <v>442</v>
      </c>
    </row>
    <row r="78" spans="1:4" x14ac:dyDescent="0.2">
      <c r="A78" s="90">
        <v>43089.786643519001</v>
      </c>
      <c r="B78" s="90">
        <v>43095</v>
      </c>
      <c r="C78" s="98">
        <v>300</v>
      </c>
      <c r="D78" s="118" t="s">
        <v>443</v>
      </c>
    </row>
    <row r="79" spans="1:4" x14ac:dyDescent="0.2">
      <c r="A79" s="90">
        <v>43089.860787037003</v>
      </c>
      <c r="B79" s="90">
        <v>43095</v>
      </c>
      <c r="C79" s="98">
        <v>100</v>
      </c>
      <c r="D79" s="118" t="s">
        <v>444</v>
      </c>
    </row>
    <row r="80" spans="1:4" x14ac:dyDescent="0.2">
      <c r="A80" s="90">
        <v>43089.879953704003</v>
      </c>
      <c r="B80" s="90">
        <v>43095</v>
      </c>
      <c r="C80" s="98">
        <v>100</v>
      </c>
      <c r="D80" s="118" t="s">
        <v>445</v>
      </c>
    </row>
    <row r="81" spans="1:4" x14ac:dyDescent="0.2">
      <c r="A81" s="90">
        <v>43090.643333332999</v>
      </c>
      <c r="B81" s="90">
        <v>43095</v>
      </c>
      <c r="C81" s="98">
        <v>200</v>
      </c>
      <c r="D81" s="118" t="s">
        <v>77</v>
      </c>
    </row>
    <row r="82" spans="1:4" x14ac:dyDescent="0.2">
      <c r="A82" s="90">
        <v>43091.425277777998</v>
      </c>
      <c r="B82" s="90">
        <v>43095</v>
      </c>
      <c r="C82" s="98">
        <v>600</v>
      </c>
      <c r="D82" s="118" t="s">
        <v>77</v>
      </c>
    </row>
    <row r="83" spans="1:4" x14ac:dyDescent="0.2">
      <c r="A83" s="90">
        <v>43091.518935184999</v>
      </c>
      <c r="B83" s="90">
        <v>43095</v>
      </c>
      <c r="C83" s="98">
        <v>100</v>
      </c>
      <c r="D83" s="118" t="s">
        <v>446</v>
      </c>
    </row>
    <row r="84" spans="1:4" x14ac:dyDescent="0.2">
      <c r="A84" s="90">
        <v>43091.553634258998</v>
      </c>
      <c r="B84" s="90">
        <v>43095</v>
      </c>
      <c r="C84" s="98">
        <v>300</v>
      </c>
      <c r="D84" s="118" t="s">
        <v>447</v>
      </c>
    </row>
    <row r="85" spans="1:4" x14ac:dyDescent="0.2">
      <c r="A85" s="90">
        <v>43091.554618055998</v>
      </c>
      <c r="B85" s="90">
        <v>43095</v>
      </c>
      <c r="C85" s="98">
        <v>300</v>
      </c>
      <c r="D85" s="118" t="s">
        <v>447</v>
      </c>
    </row>
    <row r="86" spans="1:4" x14ac:dyDescent="0.2">
      <c r="A86" s="90">
        <v>43091.586990741002</v>
      </c>
      <c r="B86" s="90">
        <v>43095</v>
      </c>
      <c r="C86" s="98">
        <v>400</v>
      </c>
      <c r="D86" s="118" t="s">
        <v>178</v>
      </c>
    </row>
    <row r="87" spans="1:4" x14ac:dyDescent="0.2">
      <c r="A87" s="90">
        <v>43091.588912036997</v>
      </c>
      <c r="B87" s="90">
        <v>43095</v>
      </c>
      <c r="C87" s="98">
        <v>1000</v>
      </c>
      <c r="D87" s="118" t="s">
        <v>114</v>
      </c>
    </row>
    <row r="88" spans="1:4" x14ac:dyDescent="0.2">
      <c r="A88" s="90">
        <v>43091.712025462999</v>
      </c>
      <c r="B88" s="90">
        <v>43095</v>
      </c>
      <c r="C88" s="98">
        <v>300</v>
      </c>
      <c r="D88" s="118" t="s">
        <v>448</v>
      </c>
    </row>
    <row r="89" spans="1:4" x14ac:dyDescent="0.2">
      <c r="A89" s="90">
        <v>43091.714386574</v>
      </c>
      <c r="B89" s="90">
        <v>43095</v>
      </c>
      <c r="C89" s="98">
        <v>50</v>
      </c>
      <c r="D89" s="118" t="s">
        <v>116</v>
      </c>
    </row>
    <row r="90" spans="1:4" x14ac:dyDescent="0.2">
      <c r="A90" s="90">
        <v>43091.721886574</v>
      </c>
      <c r="B90" s="90">
        <v>43095</v>
      </c>
      <c r="C90" s="98">
        <v>500</v>
      </c>
      <c r="D90" s="118" t="s">
        <v>449</v>
      </c>
    </row>
    <row r="91" spans="1:4" x14ac:dyDescent="0.2">
      <c r="A91" s="90">
        <v>43091.781875000001</v>
      </c>
      <c r="B91" s="90">
        <v>43095</v>
      </c>
      <c r="C91" s="98">
        <v>100</v>
      </c>
      <c r="D91" s="118" t="s">
        <v>450</v>
      </c>
    </row>
    <row r="92" spans="1:4" x14ac:dyDescent="0.2">
      <c r="A92" s="90">
        <v>43091.920023147999</v>
      </c>
      <c r="B92" s="90">
        <v>43095</v>
      </c>
      <c r="C92" s="98">
        <v>200</v>
      </c>
      <c r="D92" s="118" t="s">
        <v>451</v>
      </c>
    </row>
    <row r="93" spans="1:4" x14ac:dyDescent="0.2">
      <c r="A93" s="90">
        <v>43091.941527777999</v>
      </c>
      <c r="B93" s="90">
        <v>43095</v>
      </c>
      <c r="C93" s="98">
        <v>30</v>
      </c>
      <c r="D93" s="118" t="s">
        <v>452</v>
      </c>
    </row>
    <row r="94" spans="1:4" x14ac:dyDescent="0.2">
      <c r="A94" s="90">
        <v>43091.962106480998</v>
      </c>
      <c r="B94" s="90">
        <v>43095</v>
      </c>
      <c r="C94" s="98">
        <v>100</v>
      </c>
      <c r="D94" s="118" t="s">
        <v>453</v>
      </c>
    </row>
    <row r="95" spans="1:4" x14ac:dyDescent="0.2">
      <c r="A95" s="90">
        <v>43092.675902777999</v>
      </c>
      <c r="B95" s="90">
        <v>43095</v>
      </c>
      <c r="C95" s="98">
        <v>200</v>
      </c>
      <c r="D95" s="118" t="s">
        <v>454</v>
      </c>
    </row>
    <row r="96" spans="1:4" x14ac:dyDescent="0.2">
      <c r="A96" s="90">
        <v>43092.758506944003</v>
      </c>
      <c r="B96" s="90">
        <v>43095</v>
      </c>
      <c r="C96" s="98">
        <v>300</v>
      </c>
      <c r="D96" s="118" t="s">
        <v>455</v>
      </c>
    </row>
    <row r="97" spans="1:4" x14ac:dyDescent="0.2">
      <c r="A97" s="90">
        <v>43092.936076389</v>
      </c>
      <c r="B97" s="90">
        <v>43095</v>
      </c>
      <c r="C97" s="98">
        <v>50</v>
      </c>
      <c r="D97" s="118" t="s">
        <v>456</v>
      </c>
    </row>
    <row r="98" spans="1:4" x14ac:dyDescent="0.2">
      <c r="A98" s="90">
        <v>43093.778796295999</v>
      </c>
      <c r="B98" s="90">
        <v>43095</v>
      </c>
      <c r="C98" s="98">
        <v>1000</v>
      </c>
      <c r="D98" s="118" t="s">
        <v>457</v>
      </c>
    </row>
    <row r="99" spans="1:4" x14ac:dyDescent="0.2">
      <c r="A99" s="90">
        <v>43093.887152777999</v>
      </c>
      <c r="B99" s="90">
        <v>43095</v>
      </c>
      <c r="C99" s="98">
        <v>230</v>
      </c>
      <c r="D99" s="118" t="s">
        <v>458</v>
      </c>
    </row>
    <row r="100" spans="1:4" x14ac:dyDescent="0.2">
      <c r="A100" s="90">
        <v>43094.696331018997</v>
      </c>
      <c r="B100" s="97"/>
      <c r="C100" s="98">
        <v>300</v>
      </c>
      <c r="D100" s="117" t="s">
        <v>421</v>
      </c>
    </row>
    <row r="101" spans="1:4" x14ac:dyDescent="0.2">
      <c r="A101" s="90">
        <v>43095.618437500001</v>
      </c>
      <c r="B101" s="97"/>
      <c r="C101" s="98">
        <v>500</v>
      </c>
      <c r="D101" s="117" t="s">
        <v>422</v>
      </c>
    </row>
    <row r="102" spans="1:4" x14ac:dyDescent="0.2">
      <c r="A102" s="90">
        <v>43095.623738426002</v>
      </c>
      <c r="B102" s="97"/>
      <c r="C102" s="98">
        <v>100</v>
      </c>
      <c r="D102" s="117" t="s">
        <v>77</v>
      </c>
    </row>
    <row r="103" spans="1:4" x14ac:dyDescent="0.2">
      <c r="A103" s="90">
        <v>43095.631238426002</v>
      </c>
      <c r="B103" s="97"/>
      <c r="C103" s="98">
        <v>1000</v>
      </c>
      <c r="D103" s="117" t="s">
        <v>423</v>
      </c>
    </row>
    <row r="104" spans="1:4" x14ac:dyDescent="0.2">
      <c r="A104" s="90">
        <v>43095.773414351999</v>
      </c>
      <c r="B104" s="97"/>
      <c r="C104" s="98">
        <v>300</v>
      </c>
      <c r="D104" s="117" t="s">
        <v>77</v>
      </c>
    </row>
    <row r="105" spans="1:4" x14ac:dyDescent="0.2">
      <c r="A105" s="90">
        <v>43096.486099537004</v>
      </c>
      <c r="B105" s="97"/>
      <c r="C105" s="98">
        <v>100</v>
      </c>
      <c r="D105" s="117" t="s">
        <v>115</v>
      </c>
    </row>
    <row r="106" spans="1:4" x14ac:dyDescent="0.2">
      <c r="A106" s="90">
        <v>43097.627800925999</v>
      </c>
      <c r="B106" s="97"/>
      <c r="C106" s="98">
        <v>400</v>
      </c>
      <c r="D106" s="117" t="s">
        <v>77</v>
      </c>
    </row>
    <row r="107" spans="1:4" x14ac:dyDescent="0.2">
      <c r="A107" s="90">
        <v>43097.749085648</v>
      </c>
      <c r="B107" s="97"/>
      <c r="C107" s="98">
        <v>400</v>
      </c>
      <c r="D107" s="117" t="s">
        <v>77</v>
      </c>
    </row>
    <row r="108" spans="1:4" x14ac:dyDescent="0.2">
      <c r="A108" s="90">
        <v>43098.525081018997</v>
      </c>
      <c r="B108" s="97"/>
      <c r="C108" s="98">
        <v>500</v>
      </c>
      <c r="D108" s="117" t="s">
        <v>424</v>
      </c>
    </row>
    <row r="109" spans="1:4" x14ac:dyDescent="0.2">
      <c r="A109" s="90">
        <v>43098.676458333</v>
      </c>
      <c r="B109" s="97"/>
      <c r="C109" s="98">
        <v>100</v>
      </c>
      <c r="D109" s="117" t="s">
        <v>425</v>
      </c>
    </row>
    <row r="110" spans="1:4" x14ac:dyDescent="0.2">
      <c r="A110" s="90">
        <v>43100.564467593002</v>
      </c>
      <c r="B110" s="97"/>
      <c r="C110" s="98">
        <v>1000</v>
      </c>
      <c r="D110" s="117" t="s">
        <v>426</v>
      </c>
    </row>
    <row r="111" spans="1:4" x14ac:dyDescent="0.2">
      <c r="A111" s="90">
        <v>43100.588981481</v>
      </c>
      <c r="B111" s="97"/>
      <c r="C111" s="98">
        <v>100</v>
      </c>
      <c r="D111" s="117" t="s">
        <v>427</v>
      </c>
    </row>
    <row r="112" spans="1:4" x14ac:dyDescent="0.2">
      <c r="A112" s="90">
        <v>43100.856111111003</v>
      </c>
      <c r="B112" s="97"/>
      <c r="C112" s="98">
        <v>50</v>
      </c>
      <c r="D112" s="117" t="s">
        <v>428</v>
      </c>
    </row>
    <row r="113" spans="1:4" x14ac:dyDescent="0.2">
      <c r="A113" s="90">
        <v>43100.872476851997</v>
      </c>
      <c r="B113" s="97"/>
      <c r="C113" s="98">
        <v>200</v>
      </c>
      <c r="D113" s="117" t="s">
        <v>429</v>
      </c>
    </row>
    <row r="114" spans="1:4" ht="30" customHeight="1" x14ac:dyDescent="0.2">
      <c r="A114" s="151" t="s">
        <v>28</v>
      </c>
      <c r="B114" s="152"/>
      <c r="C114" s="75">
        <f>SUM(C9:C99)-2535.8</f>
        <v>24124.2</v>
      </c>
      <c r="D114" s="73"/>
    </row>
    <row r="115" spans="1:4" ht="30" customHeight="1" x14ac:dyDescent="0.2">
      <c r="A115" s="151" t="s">
        <v>80</v>
      </c>
      <c r="B115" s="152"/>
      <c r="C115" s="75">
        <f>SUM(C100:C113)-337.08</f>
        <v>4712.92</v>
      </c>
      <c r="D115" s="73"/>
    </row>
    <row r="116" spans="1:4" x14ac:dyDescent="0.2">
      <c r="C116" s="74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115:B115"/>
    <mergeCell ref="B1:D1"/>
    <mergeCell ref="B2:D2"/>
    <mergeCell ref="B4:D4"/>
    <mergeCell ref="B5:D5"/>
    <mergeCell ref="C6:D6"/>
    <mergeCell ref="A114:B114"/>
  </mergeCells>
  <pageMargins left="0.7" right="0.7" top="0.75" bottom="0.75" header="0.3" footer="0.3"/>
  <ignoredErrors>
    <ignoredError sqref="D9:D35 D54:D64 D65:D113 D36:D5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</sheetPr>
  <dimension ref="A1:E205"/>
  <sheetViews>
    <sheetView showGridLines="0" workbookViewId="0">
      <selection activeCell="A8" sqref="A8"/>
    </sheetView>
  </sheetViews>
  <sheetFormatPr baseColWidth="10" defaultColWidth="8.83203125" defaultRowHeight="15" x14ac:dyDescent="0.2"/>
  <cols>
    <col min="1" max="1" width="20.6640625" customWidth="1"/>
    <col min="2" max="2" width="19.1640625" customWidth="1"/>
    <col min="3" max="3" width="40.6640625" customWidth="1"/>
    <col min="4" max="4" width="60.33203125" customWidth="1"/>
  </cols>
  <sheetData>
    <row r="1" spans="1:4" ht="19" x14ac:dyDescent="0.25">
      <c r="B1" s="146" t="s">
        <v>16</v>
      </c>
      <c r="C1" s="146"/>
      <c r="D1" s="146"/>
    </row>
    <row r="2" spans="1:4" ht="19" x14ac:dyDescent="0.25">
      <c r="B2" s="146" t="s">
        <v>17</v>
      </c>
      <c r="C2" s="146"/>
      <c r="D2" s="146"/>
    </row>
    <row r="3" spans="1:4" ht="18" customHeight="1" x14ac:dyDescent="0.25">
      <c r="B3" s="8"/>
      <c r="C3" s="8"/>
    </row>
    <row r="4" spans="1:4" ht="19" x14ac:dyDescent="0.2">
      <c r="B4" s="147" t="s">
        <v>11</v>
      </c>
      <c r="C4" s="147"/>
      <c r="D4" s="147"/>
    </row>
    <row r="5" spans="1:4" ht="19" x14ac:dyDescent="0.2">
      <c r="B5" s="147" t="s">
        <v>18</v>
      </c>
      <c r="C5" s="147"/>
      <c r="D5" s="147"/>
    </row>
    <row r="6" spans="1:4" ht="19" x14ac:dyDescent="0.25">
      <c r="B6" s="148" t="s">
        <v>190</v>
      </c>
      <c r="C6" s="148"/>
      <c r="D6" s="148"/>
    </row>
    <row r="9" spans="1:4" x14ac:dyDescent="0.2">
      <c r="A9" s="10" t="s">
        <v>0</v>
      </c>
      <c r="B9" s="28" t="s">
        <v>7</v>
      </c>
      <c r="C9" s="53" t="s">
        <v>1</v>
      </c>
      <c r="D9" s="29" t="s">
        <v>32</v>
      </c>
    </row>
    <row r="10" spans="1:4" x14ac:dyDescent="0.2">
      <c r="A10" s="166" t="s">
        <v>39</v>
      </c>
      <c r="B10" s="167"/>
      <c r="C10" s="167"/>
      <c r="D10" s="168"/>
    </row>
    <row r="11" spans="1:4" x14ac:dyDescent="0.2">
      <c r="A11" s="94" t="s">
        <v>203</v>
      </c>
      <c r="B11" s="95">
        <v>150</v>
      </c>
      <c r="C11" s="109" t="s">
        <v>460</v>
      </c>
      <c r="D11" s="119" t="s">
        <v>42</v>
      </c>
    </row>
    <row r="12" spans="1:4" ht="15" customHeight="1" x14ac:dyDescent="0.2">
      <c r="A12" s="94" t="s">
        <v>203</v>
      </c>
      <c r="B12" s="95">
        <v>300</v>
      </c>
      <c r="C12" s="109" t="s">
        <v>461</v>
      </c>
      <c r="D12" s="119" t="s">
        <v>42</v>
      </c>
    </row>
    <row r="13" spans="1:4" ht="15" customHeight="1" x14ac:dyDescent="0.2">
      <c r="A13" s="94" t="s">
        <v>203</v>
      </c>
      <c r="B13" s="95">
        <v>500</v>
      </c>
      <c r="C13" s="109" t="s">
        <v>462</v>
      </c>
      <c r="D13" s="119" t="s">
        <v>42</v>
      </c>
    </row>
    <row r="14" spans="1:4" ht="15" customHeight="1" x14ac:dyDescent="0.2">
      <c r="A14" s="94" t="s">
        <v>203</v>
      </c>
      <c r="B14" s="95">
        <v>500</v>
      </c>
      <c r="C14" s="109" t="s">
        <v>463</v>
      </c>
      <c r="D14" s="119" t="s">
        <v>464</v>
      </c>
    </row>
    <row r="15" spans="1:4" ht="15" customHeight="1" x14ac:dyDescent="0.2">
      <c r="A15" s="94" t="s">
        <v>220</v>
      </c>
      <c r="B15" s="95">
        <v>150</v>
      </c>
      <c r="C15" s="109" t="s">
        <v>465</v>
      </c>
      <c r="D15" s="119" t="s">
        <v>42</v>
      </c>
    </row>
    <row r="16" spans="1:4" ht="15" customHeight="1" x14ac:dyDescent="0.2">
      <c r="A16" s="94" t="s">
        <v>220</v>
      </c>
      <c r="B16" s="95">
        <v>500</v>
      </c>
      <c r="C16" s="109" t="s">
        <v>466</v>
      </c>
      <c r="D16" s="119" t="s">
        <v>42</v>
      </c>
    </row>
    <row r="17" spans="1:4" ht="15" customHeight="1" x14ac:dyDescent="0.2">
      <c r="A17" s="94" t="s">
        <v>220</v>
      </c>
      <c r="B17" s="95">
        <v>500</v>
      </c>
      <c r="C17" s="109" t="s">
        <v>467</v>
      </c>
      <c r="D17" s="119" t="s">
        <v>42</v>
      </c>
    </row>
    <row r="18" spans="1:4" ht="15" customHeight="1" x14ac:dyDescent="0.2">
      <c r="A18" s="94" t="s">
        <v>220</v>
      </c>
      <c r="B18" s="95">
        <v>1000</v>
      </c>
      <c r="C18" s="109" t="s">
        <v>468</v>
      </c>
      <c r="D18" s="119" t="s">
        <v>42</v>
      </c>
    </row>
    <row r="19" spans="1:4" ht="15" customHeight="1" x14ac:dyDescent="0.2">
      <c r="A19" s="94" t="s">
        <v>220</v>
      </c>
      <c r="B19" s="95">
        <v>100</v>
      </c>
      <c r="C19" s="109" t="s">
        <v>469</v>
      </c>
      <c r="D19" s="119" t="s">
        <v>42</v>
      </c>
    </row>
    <row r="20" spans="1:4" ht="15" customHeight="1" x14ac:dyDescent="0.2">
      <c r="A20" s="94" t="s">
        <v>220</v>
      </c>
      <c r="B20" s="95">
        <v>200</v>
      </c>
      <c r="C20" s="109" t="s">
        <v>470</v>
      </c>
      <c r="D20" s="119" t="s">
        <v>42</v>
      </c>
    </row>
    <row r="21" spans="1:4" ht="15" customHeight="1" x14ac:dyDescent="0.2">
      <c r="A21" s="94" t="s">
        <v>220</v>
      </c>
      <c r="B21" s="95">
        <v>300</v>
      </c>
      <c r="C21" s="109" t="s">
        <v>471</v>
      </c>
      <c r="D21" s="119" t="s">
        <v>42</v>
      </c>
    </row>
    <row r="22" spans="1:4" ht="15" customHeight="1" x14ac:dyDescent="0.2">
      <c r="A22" s="94" t="s">
        <v>204</v>
      </c>
      <c r="B22" s="95">
        <v>150</v>
      </c>
      <c r="C22" s="109" t="s">
        <v>472</v>
      </c>
      <c r="D22" s="119" t="s">
        <v>42</v>
      </c>
    </row>
    <row r="23" spans="1:4" ht="15" customHeight="1" x14ac:dyDescent="0.2">
      <c r="A23" s="94" t="s">
        <v>204</v>
      </c>
      <c r="B23" s="95">
        <v>2500</v>
      </c>
      <c r="C23" s="109" t="s">
        <v>473</v>
      </c>
      <c r="D23" s="119" t="s">
        <v>42</v>
      </c>
    </row>
    <row r="24" spans="1:4" ht="15" customHeight="1" x14ac:dyDescent="0.2">
      <c r="A24" s="94" t="s">
        <v>204</v>
      </c>
      <c r="B24" s="95">
        <v>500</v>
      </c>
      <c r="C24" s="109" t="s">
        <v>474</v>
      </c>
      <c r="D24" s="119" t="s">
        <v>42</v>
      </c>
    </row>
    <row r="25" spans="1:4" ht="15" customHeight="1" x14ac:dyDescent="0.2">
      <c r="A25" s="94" t="s">
        <v>204</v>
      </c>
      <c r="B25" s="95">
        <v>500</v>
      </c>
      <c r="C25" s="109" t="s">
        <v>475</v>
      </c>
      <c r="D25" s="119" t="s">
        <v>42</v>
      </c>
    </row>
    <row r="26" spans="1:4" ht="15" customHeight="1" x14ac:dyDescent="0.2">
      <c r="A26" s="94" t="s">
        <v>204</v>
      </c>
      <c r="B26" s="95">
        <v>500</v>
      </c>
      <c r="C26" s="109" t="s">
        <v>476</v>
      </c>
      <c r="D26" s="119" t="s">
        <v>42</v>
      </c>
    </row>
    <row r="27" spans="1:4" ht="15" customHeight="1" x14ac:dyDescent="0.2">
      <c r="A27" s="94" t="s">
        <v>204</v>
      </c>
      <c r="B27" s="95">
        <v>500</v>
      </c>
      <c r="C27" s="109" t="s">
        <v>477</v>
      </c>
      <c r="D27" s="119" t="s">
        <v>42</v>
      </c>
    </row>
    <row r="28" spans="1:4" ht="15" customHeight="1" x14ac:dyDescent="0.2">
      <c r="A28" s="94" t="s">
        <v>406</v>
      </c>
      <c r="B28" s="95">
        <v>150</v>
      </c>
      <c r="C28" s="109" t="s">
        <v>478</v>
      </c>
      <c r="D28" s="119" t="s">
        <v>42</v>
      </c>
    </row>
    <row r="29" spans="1:4" ht="15" customHeight="1" x14ac:dyDescent="0.2">
      <c r="A29" s="94" t="s">
        <v>406</v>
      </c>
      <c r="B29" s="95">
        <v>100</v>
      </c>
      <c r="C29" s="109" t="s">
        <v>479</v>
      </c>
      <c r="D29" s="119" t="s">
        <v>42</v>
      </c>
    </row>
    <row r="30" spans="1:4" ht="15" customHeight="1" x14ac:dyDescent="0.2">
      <c r="A30" s="94" t="s">
        <v>225</v>
      </c>
      <c r="B30" s="95">
        <v>2250</v>
      </c>
      <c r="C30" s="109" t="s">
        <v>480</v>
      </c>
      <c r="D30" s="119" t="s">
        <v>42</v>
      </c>
    </row>
    <row r="31" spans="1:4" ht="15" customHeight="1" x14ac:dyDescent="0.2">
      <c r="A31" s="94" t="s">
        <v>225</v>
      </c>
      <c r="B31" s="95">
        <v>51.21</v>
      </c>
      <c r="C31" s="109" t="s">
        <v>468</v>
      </c>
      <c r="D31" s="119" t="s">
        <v>42</v>
      </c>
    </row>
    <row r="32" spans="1:4" ht="15" customHeight="1" x14ac:dyDescent="0.2">
      <c r="A32" s="94" t="s">
        <v>225</v>
      </c>
      <c r="B32" s="95">
        <v>500</v>
      </c>
      <c r="C32" s="109" t="s">
        <v>481</v>
      </c>
      <c r="D32" s="119" t="s">
        <v>42</v>
      </c>
    </row>
    <row r="33" spans="1:4" x14ac:dyDescent="0.2">
      <c r="A33" s="94" t="s">
        <v>225</v>
      </c>
      <c r="B33" s="95">
        <v>100</v>
      </c>
      <c r="C33" s="109" t="s">
        <v>482</v>
      </c>
      <c r="D33" s="119" t="s">
        <v>42</v>
      </c>
    </row>
    <row r="34" spans="1:4" x14ac:dyDescent="0.2">
      <c r="A34" s="94" t="s">
        <v>225</v>
      </c>
      <c r="B34" s="95">
        <v>200</v>
      </c>
      <c r="C34" s="109" t="s">
        <v>483</v>
      </c>
      <c r="D34" s="119" t="s">
        <v>42</v>
      </c>
    </row>
    <row r="35" spans="1:4" ht="15" customHeight="1" x14ac:dyDescent="0.2">
      <c r="A35" s="94" t="s">
        <v>225</v>
      </c>
      <c r="B35" s="95">
        <v>500</v>
      </c>
      <c r="C35" s="109" t="s">
        <v>484</v>
      </c>
      <c r="D35" s="119" t="s">
        <v>42</v>
      </c>
    </row>
    <row r="36" spans="1:4" x14ac:dyDescent="0.2">
      <c r="A36" s="94" t="s">
        <v>485</v>
      </c>
      <c r="B36" s="95">
        <v>1000</v>
      </c>
      <c r="C36" s="109" t="s">
        <v>486</v>
      </c>
      <c r="D36" s="119" t="s">
        <v>42</v>
      </c>
    </row>
    <row r="37" spans="1:4" ht="15" customHeight="1" x14ac:dyDescent="0.2">
      <c r="A37" s="94" t="s">
        <v>485</v>
      </c>
      <c r="B37" s="95">
        <v>30</v>
      </c>
      <c r="C37" s="109" t="s">
        <v>487</v>
      </c>
      <c r="D37" s="119" t="s">
        <v>42</v>
      </c>
    </row>
    <row r="38" spans="1:4" x14ac:dyDescent="0.2">
      <c r="A38" s="94" t="s">
        <v>485</v>
      </c>
      <c r="B38" s="95">
        <v>2000</v>
      </c>
      <c r="C38" s="109" t="s">
        <v>488</v>
      </c>
      <c r="D38" s="119" t="s">
        <v>42</v>
      </c>
    </row>
    <row r="39" spans="1:4" ht="15" customHeight="1" x14ac:dyDescent="0.2">
      <c r="A39" s="94" t="s">
        <v>485</v>
      </c>
      <c r="B39" s="95">
        <v>100</v>
      </c>
      <c r="C39" s="109" t="s">
        <v>489</v>
      </c>
      <c r="D39" s="119" t="s">
        <v>42</v>
      </c>
    </row>
    <row r="40" spans="1:4" x14ac:dyDescent="0.2">
      <c r="A40" s="94" t="s">
        <v>485</v>
      </c>
      <c r="B40" s="95">
        <v>150</v>
      </c>
      <c r="C40" s="109" t="s">
        <v>490</v>
      </c>
      <c r="D40" s="119" t="s">
        <v>42</v>
      </c>
    </row>
    <row r="41" spans="1:4" x14ac:dyDescent="0.2">
      <c r="A41" s="94" t="s">
        <v>407</v>
      </c>
      <c r="B41" s="95">
        <v>300</v>
      </c>
      <c r="C41" s="109" t="s">
        <v>491</v>
      </c>
      <c r="D41" s="119" t="s">
        <v>42</v>
      </c>
    </row>
    <row r="42" spans="1:4" x14ac:dyDescent="0.2">
      <c r="A42" s="94" t="s">
        <v>407</v>
      </c>
      <c r="B42" s="95">
        <v>2000</v>
      </c>
      <c r="C42" s="109" t="s">
        <v>492</v>
      </c>
      <c r="D42" s="119" t="s">
        <v>42</v>
      </c>
    </row>
    <row r="43" spans="1:4" x14ac:dyDescent="0.2">
      <c r="A43" s="94" t="s">
        <v>407</v>
      </c>
      <c r="B43" s="95">
        <v>300</v>
      </c>
      <c r="C43" s="109" t="s">
        <v>493</v>
      </c>
      <c r="D43" s="119" t="s">
        <v>42</v>
      </c>
    </row>
    <row r="44" spans="1:4" x14ac:dyDescent="0.2">
      <c r="A44" s="94" t="s">
        <v>205</v>
      </c>
      <c r="B44" s="95">
        <v>150</v>
      </c>
      <c r="C44" s="109" t="s">
        <v>472</v>
      </c>
      <c r="D44" s="119" t="s">
        <v>42</v>
      </c>
    </row>
    <row r="45" spans="1:4" x14ac:dyDescent="0.2">
      <c r="A45" s="94" t="s">
        <v>205</v>
      </c>
      <c r="B45" s="95">
        <v>300</v>
      </c>
      <c r="C45" s="109" t="s">
        <v>494</v>
      </c>
      <c r="D45" s="119" t="s">
        <v>42</v>
      </c>
    </row>
    <row r="46" spans="1:4" x14ac:dyDescent="0.2">
      <c r="A46" s="94" t="s">
        <v>207</v>
      </c>
      <c r="B46" s="95">
        <v>30</v>
      </c>
      <c r="C46" s="109" t="s">
        <v>495</v>
      </c>
      <c r="D46" s="119" t="s">
        <v>42</v>
      </c>
    </row>
    <row r="47" spans="1:4" x14ac:dyDescent="0.2">
      <c r="A47" s="94" t="s">
        <v>207</v>
      </c>
      <c r="B47" s="95">
        <v>169</v>
      </c>
      <c r="C47" s="109" t="s">
        <v>496</v>
      </c>
      <c r="D47" s="119" t="s">
        <v>42</v>
      </c>
    </row>
    <row r="48" spans="1:4" ht="15.75" customHeight="1" x14ac:dyDescent="0.2">
      <c r="A48" s="94" t="s">
        <v>207</v>
      </c>
      <c r="B48" s="95">
        <v>500</v>
      </c>
      <c r="C48" s="109" t="s">
        <v>497</v>
      </c>
      <c r="D48" s="119" t="s">
        <v>42</v>
      </c>
    </row>
    <row r="49" spans="1:4" x14ac:dyDescent="0.2">
      <c r="A49" s="94" t="s">
        <v>229</v>
      </c>
      <c r="B49" s="95">
        <v>30</v>
      </c>
      <c r="C49" s="109" t="s">
        <v>498</v>
      </c>
      <c r="D49" s="119" t="s">
        <v>42</v>
      </c>
    </row>
    <row r="50" spans="1:4" x14ac:dyDescent="0.2">
      <c r="A50" s="94" t="s">
        <v>229</v>
      </c>
      <c r="B50" s="95">
        <v>300</v>
      </c>
      <c r="C50" s="109" t="s">
        <v>499</v>
      </c>
      <c r="D50" s="119" t="s">
        <v>42</v>
      </c>
    </row>
    <row r="51" spans="1:4" x14ac:dyDescent="0.2">
      <c r="A51" s="94" t="s">
        <v>229</v>
      </c>
      <c r="B51" s="95">
        <v>100</v>
      </c>
      <c r="C51" s="109" t="s">
        <v>500</v>
      </c>
      <c r="D51" s="119" t="s">
        <v>42</v>
      </c>
    </row>
    <row r="52" spans="1:4" ht="16.5" customHeight="1" x14ac:dyDescent="0.2">
      <c r="A52" s="94" t="s">
        <v>229</v>
      </c>
      <c r="B52" s="95">
        <v>1000</v>
      </c>
      <c r="C52" s="109" t="s">
        <v>501</v>
      </c>
      <c r="D52" s="119" t="s">
        <v>42</v>
      </c>
    </row>
    <row r="53" spans="1:4" x14ac:dyDescent="0.2">
      <c r="A53" s="94" t="s">
        <v>229</v>
      </c>
      <c r="B53" s="95">
        <v>100</v>
      </c>
      <c r="C53" s="109" t="s">
        <v>502</v>
      </c>
      <c r="D53" s="119" t="s">
        <v>42</v>
      </c>
    </row>
    <row r="54" spans="1:4" x14ac:dyDescent="0.2">
      <c r="A54" s="94" t="s">
        <v>229</v>
      </c>
      <c r="B54" s="95">
        <v>250</v>
      </c>
      <c r="C54" s="109" t="s">
        <v>503</v>
      </c>
      <c r="D54" s="119" t="s">
        <v>42</v>
      </c>
    </row>
    <row r="55" spans="1:4" x14ac:dyDescent="0.2">
      <c r="A55" s="94" t="s">
        <v>229</v>
      </c>
      <c r="B55" s="95">
        <v>500</v>
      </c>
      <c r="C55" s="109" t="s">
        <v>504</v>
      </c>
      <c r="D55" s="119" t="s">
        <v>42</v>
      </c>
    </row>
    <row r="56" spans="1:4" x14ac:dyDescent="0.2">
      <c r="A56" s="94" t="s">
        <v>229</v>
      </c>
      <c r="B56" s="95">
        <v>500</v>
      </c>
      <c r="C56" s="109" t="s">
        <v>484</v>
      </c>
      <c r="D56" s="119" t="s">
        <v>42</v>
      </c>
    </row>
    <row r="57" spans="1:4" x14ac:dyDescent="0.2">
      <c r="A57" s="94" t="s">
        <v>229</v>
      </c>
      <c r="B57" s="95">
        <v>500</v>
      </c>
      <c r="C57" s="109" t="s">
        <v>505</v>
      </c>
      <c r="D57" s="119" t="s">
        <v>42</v>
      </c>
    </row>
    <row r="58" spans="1:4" x14ac:dyDescent="0.2">
      <c r="A58" s="94" t="s">
        <v>409</v>
      </c>
      <c r="B58" s="95">
        <v>5464</v>
      </c>
      <c r="C58" s="109" t="s">
        <v>506</v>
      </c>
      <c r="D58" s="119" t="s">
        <v>42</v>
      </c>
    </row>
    <row r="59" spans="1:4" x14ac:dyDescent="0.2">
      <c r="A59" s="94" t="s">
        <v>409</v>
      </c>
      <c r="B59" s="95">
        <v>800</v>
      </c>
      <c r="C59" s="109" t="s">
        <v>507</v>
      </c>
      <c r="D59" s="119" t="s">
        <v>42</v>
      </c>
    </row>
    <row r="60" spans="1:4" x14ac:dyDescent="0.2">
      <c r="A60" s="94" t="s">
        <v>409</v>
      </c>
      <c r="B60" s="95">
        <v>1000</v>
      </c>
      <c r="C60" s="109" t="s">
        <v>508</v>
      </c>
      <c r="D60" s="119" t="s">
        <v>42</v>
      </c>
    </row>
    <row r="61" spans="1:4" x14ac:dyDescent="0.2">
      <c r="A61" s="94" t="s">
        <v>509</v>
      </c>
      <c r="B61" s="95">
        <v>450</v>
      </c>
      <c r="C61" s="109" t="s">
        <v>510</v>
      </c>
      <c r="D61" s="119" t="s">
        <v>42</v>
      </c>
    </row>
    <row r="62" spans="1:4" x14ac:dyDescent="0.2">
      <c r="A62" s="94" t="s">
        <v>509</v>
      </c>
      <c r="B62" s="95">
        <v>50</v>
      </c>
      <c r="C62" s="109" t="s">
        <v>511</v>
      </c>
      <c r="D62" s="119" t="s">
        <v>42</v>
      </c>
    </row>
    <row r="63" spans="1:4" x14ac:dyDescent="0.2">
      <c r="A63" s="94" t="s">
        <v>509</v>
      </c>
      <c r="B63" s="95">
        <v>200</v>
      </c>
      <c r="C63" s="109" t="s">
        <v>512</v>
      </c>
      <c r="D63" s="119" t="s">
        <v>42</v>
      </c>
    </row>
    <row r="64" spans="1:4" x14ac:dyDescent="0.2">
      <c r="A64" s="94" t="s">
        <v>509</v>
      </c>
      <c r="B64" s="95">
        <v>100</v>
      </c>
      <c r="C64" s="109" t="s">
        <v>513</v>
      </c>
      <c r="D64" s="119" t="s">
        <v>42</v>
      </c>
    </row>
    <row r="65" spans="1:4" x14ac:dyDescent="0.2">
      <c r="A65" s="94" t="s">
        <v>509</v>
      </c>
      <c r="B65" s="95">
        <v>100</v>
      </c>
      <c r="C65" s="109" t="s">
        <v>514</v>
      </c>
      <c r="D65" s="119" t="s">
        <v>42</v>
      </c>
    </row>
    <row r="66" spans="1:4" x14ac:dyDescent="0.2">
      <c r="A66" s="94" t="s">
        <v>509</v>
      </c>
      <c r="B66" s="95">
        <v>50</v>
      </c>
      <c r="C66" s="109" t="s">
        <v>515</v>
      </c>
      <c r="D66" s="119" t="s">
        <v>42</v>
      </c>
    </row>
    <row r="67" spans="1:4" x14ac:dyDescent="0.2">
      <c r="A67" s="94" t="s">
        <v>509</v>
      </c>
      <c r="B67" s="95">
        <v>10000</v>
      </c>
      <c r="C67" s="109" t="s">
        <v>516</v>
      </c>
      <c r="D67" s="119" t="s">
        <v>42</v>
      </c>
    </row>
    <row r="68" spans="1:4" x14ac:dyDescent="0.2">
      <c r="A68" s="94" t="s">
        <v>193</v>
      </c>
      <c r="B68" s="95">
        <v>100</v>
      </c>
      <c r="C68" s="109" t="s">
        <v>517</v>
      </c>
      <c r="D68" s="119" t="s">
        <v>42</v>
      </c>
    </row>
    <row r="69" spans="1:4" x14ac:dyDescent="0.2">
      <c r="A69" s="94" t="s">
        <v>193</v>
      </c>
      <c r="B69" s="95">
        <v>150</v>
      </c>
      <c r="C69" s="109" t="s">
        <v>472</v>
      </c>
      <c r="D69" s="119" t="s">
        <v>42</v>
      </c>
    </row>
    <row r="70" spans="1:4" x14ac:dyDescent="0.2">
      <c r="A70" s="94" t="s">
        <v>193</v>
      </c>
      <c r="B70" s="95">
        <v>1000</v>
      </c>
      <c r="C70" s="109" t="s">
        <v>518</v>
      </c>
      <c r="D70" s="119" t="s">
        <v>42</v>
      </c>
    </row>
    <row r="71" spans="1:4" x14ac:dyDescent="0.2">
      <c r="A71" s="94" t="s">
        <v>195</v>
      </c>
      <c r="B71" s="95">
        <v>4000</v>
      </c>
      <c r="C71" s="109" t="s">
        <v>519</v>
      </c>
      <c r="D71" s="119" t="s">
        <v>42</v>
      </c>
    </row>
    <row r="72" spans="1:4" x14ac:dyDescent="0.2">
      <c r="A72" s="94" t="s">
        <v>195</v>
      </c>
      <c r="B72" s="95">
        <v>7700</v>
      </c>
      <c r="C72" s="109" t="s">
        <v>520</v>
      </c>
      <c r="D72" s="119" t="s">
        <v>607</v>
      </c>
    </row>
    <row r="73" spans="1:4" x14ac:dyDescent="0.2">
      <c r="A73" s="94" t="s">
        <v>248</v>
      </c>
      <c r="B73" s="95">
        <v>50</v>
      </c>
      <c r="C73" s="109" t="s">
        <v>521</v>
      </c>
      <c r="D73" s="119" t="s">
        <v>42</v>
      </c>
    </row>
    <row r="74" spans="1:4" x14ac:dyDescent="0.2">
      <c r="A74" s="94" t="s">
        <v>248</v>
      </c>
      <c r="B74" s="95">
        <v>100</v>
      </c>
      <c r="C74" s="109" t="s">
        <v>522</v>
      </c>
      <c r="D74" s="119" t="s">
        <v>42</v>
      </c>
    </row>
    <row r="75" spans="1:4" x14ac:dyDescent="0.2">
      <c r="A75" s="94" t="s">
        <v>248</v>
      </c>
      <c r="B75" s="95">
        <v>200</v>
      </c>
      <c r="C75" s="109" t="s">
        <v>523</v>
      </c>
      <c r="D75" s="119" t="s">
        <v>42</v>
      </c>
    </row>
    <row r="76" spans="1:4" x14ac:dyDescent="0.2">
      <c r="A76" s="94" t="s">
        <v>248</v>
      </c>
      <c r="B76" s="95">
        <v>1000</v>
      </c>
      <c r="C76" s="109" t="s">
        <v>524</v>
      </c>
      <c r="D76" s="119" t="s">
        <v>42</v>
      </c>
    </row>
    <row r="77" spans="1:4" x14ac:dyDescent="0.2">
      <c r="A77" s="94" t="s">
        <v>248</v>
      </c>
      <c r="B77" s="95">
        <v>150</v>
      </c>
      <c r="C77" s="109" t="s">
        <v>525</v>
      </c>
      <c r="D77" s="119" t="s">
        <v>42</v>
      </c>
    </row>
    <row r="78" spans="1:4" x14ac:dyDescent="0.2">
      <c r="A78" s="94" t="s">
        <v>248</v>
      </c>
      <c r="B78" s="95">
        <v>300</v>
      </c>
      <c r="C78" s="109" t="s">
        <v>526</v>
      </c>
      <c r="D78" s="119" t="s">
        <v>42</v>
      </c>
    </row>
    <row r="79" spans="1:4" x14ac:dyDescent="0.2">
      <c r="A79" s="94" t="s">
        <v>248</v>
      </c>
      <c r="B79" s="95">
        <v>400</v>
      </c>
      <c r="C79" s="109" t="s">
        <v>527</v>
      </c>
      <c r="D79" s="119" t="s">
        <v>42</v>
      </c>
    </row>
    <row r="80" spans="1:4" x14ac:dyDescent="0.2">
      <c r="A80" s="94" t="s">
        <v>248</v>
      </c>
      <c r="B80" s="95">
        <v>500</v>
      </c>
      <c r="C80" s="109" t="s">
        <v>484</v>
      </c>
      <c r="D80" s="119" t="s">
        <v>42</v>
      </c>
    </row>
    <row r="81" spans="1:4" x14ac:dyDescent="0.2">
      <c r="A81" s="94" t="s">
        <v>408</v>
      </c>
      <c r="B81" s="95">
        <v>500</v>
      </c>
      <c r="C81" s="109" t="s">
        <v>528</v>
      </c>
      <c r="D81" s="119" t="s">
        <v>42</v>
      </c>
    </row>
    <row r="82" spans="1:4" x14ac:dyDescent="0.2">
      <c r="A82" s="94" t="s">
        <v>408</v>
      </c>
      <c r="B82" s="95">
        <v>300</v>
      </c>
      <c r="C82" s="109" t="s">
        <v>462</v>
      </c>
      <c r="D82" s="119" t="s">
        <v>42</v>
      </c>
    </row>
    <row r="83" spans="1:4" x14ac:dyDescent="0.2">
      <c r="A83" s="94" t="s">
        <v>529</v>
      </c>
      <c r="B83" s="95">
        <v>300</v>
      </c>
      <c r="C83" s="109" t="s">
        <v>530</v>
      </c>
      <c r="D83" s="119" t="s">
        <v>323</v>
      </c>
    </row>
    <row r="84" spans="1:4" x14ac:dyDescent="0.2">
      <c r="A84" s="94" t="s">
        <v>529</v>
      </c>
      <c r="B84" s="95">
        <v>200</v>
      </c>
      <c r="C84" s="109" t="s">
        <v>531</v>
      </c>
      <c r="D84" s="119" t="s">
        <v>323</v>
      </c>
    </row>
    <row r="85" spans="1:4" x14ac:dyDescent="0.2">
      <c r="A85" s="94" t="s">
        <v>529</v>
      </c>
      <c r="B85" s="95">
        <v>300</v>
      </c>
      <c r="C85" s="109" t="s">
        <v>532</v>
      </c>
      <c r="D85" s="119" t="s">
        <v>323</v>
      </c>
    </row>
    <row r="86" spans="1:4" x14ac:dyDescent="0.2">
      <c r="A86" s="94" t="s">
        <v>529</v>
      </c>
      <c r="B86" s="95">
        <v>300</v>
      </c>
      <c r="C86" s="109" t="s">
        <v>533</v>
      </c>
      <c r="D86" s="119" t="s">
        <v>323</v>
      </c>
    </row>
    <row r="87" spans="1:4" x14ac:dyDescent="0.2">
      <c r="A87" s="94" t="s">
        <v>529</v>
      </c>
      <c r="B87" s="95">
        <v>500</v>
      </c>
      <c r="C87" s="109" t="s">
        <v>534</v>
      </c>
      <c r="D87" s="119" t="s">
        <v>323</v>
      </c>
    </row>
    <row r="88" spans="1:4" x14ac:dyDescent="0.2">
      <c r="A88" s="94" t="s">
        <v>529</v>
      </c>
      <c r="B88" s="95">
        <v>1000</v>
      </c>
      <c r="C88" s="109" t="s">
        <v>535</v>
      </c>
      <c r="D88" s="119" t="s">
        <v>42</v>
      </c>
    </row>
    <row r="89" spans="1:4" x14ac:dyDescent="0.2">
      <c r="A89" s="94" t="s">
        <v>529</v>
      </c>
      <c r="B89" s="95">
        <v>300</v>
      </c>
      <c r="C89" s="109" t="s">
        <v>536</v>
      </c>
      <c r="D89" s="119" t="s">
        <v>42</v>
      </c>
    </row>
    <row r="90" spans="1:4" x14ac:dyDescent="0.2">
      <c r="A90" s="94" t="s">
        <v>529</v>
      </c>
      <c r="B90" s="95">
        <v>500</v>
      </c>
      <c r="C90" s="109" t="s">
        <v>537</v>
      </c>
      <c r="D90" s="119" t="s">
        <v>42</v>
      </c>
    </row>
    <row r="91" spans="1:4" x14ac:dyDescent="0.2">
      <c r="A91" s="94" t="s">
        <v>529</v>
      </c>
      <c r="B91" s="95">
        <v>50</v>
      </c>
      <c r="C91" s="109" t="s">
        <v>538</v>
      </c>
      <c r="D91" s="119" t="s">
        <v>42</v>
      </c>
    </row>
    <row r="92" spans="1:4" x14ac:dyDescent="0.2">
      <c r="A92" s="94" t="s">
        <v>529</v>
      </c>
      <c r="B92" s="95">
        <v>50</v>
      </c>
      <c r="C92" s="109" t="s">
        <v>539</v>
      </c>
      <c r="D92" s="119" t="s">
        <v>42</v>
      </c>
    </row>
    <row r="93" spans="1:4" x14ac:dyDescent="0.2">
      <c r="A93" s="94" t="s">
        <v>529</v>
      </c>
      <c r="B93" s="95">
        <v>300</v>
      </c>
      <c r="C93" s="109" t="s">
        <v>540</v>
      </c>
      <c r="D93" s="119" t="s">
        <v>42</v>
      </c>
    </row>
    <row r="94" spans="1:4" x14ac:dyDescent="0.2">
      <c r="A94" s="94" t="s">
        <v>529</v>
      </c>
      <c r="B94" s="95">
        <v>300</v>
      </c>
      <c r="C94" s="109" t="s">
        <v>540</v>
      </c>
      <c r="D94" s="119" t="s">
        <v>42</v>
      </c>
    </row>
    <row r="95" spans="1:4" x14ac:dyDescent="0.2">
      <c r="A95" s="94" t="s">
        <v>529</v>
      </c>
      <c r="B95" s="95">
        <v>5</v>
      </c>
      <c r="C95" s="109" t="s">
        <v>541</v>
      </c>
      <c r="D95" s="119" t="s">
        <v>42</v>
      </c>
    </row>
    <row r="96" spans="1:4" x14ac:dyDescent="0.2">
      <c r="A96" s="94" t="s">
        <v>529</v>
      </c>
      <c r="B96" s="95">
        <v>1000</v>
      </c>
      <c r="C96" s="109" t="s">
        <v>542</v>
      </c>
      <c r="D96" s="119" t="s">
        <v>42</v>
      </c>
    </row>
    <row r="97" spans="1:4" x14ac:dyDescent="0.2">
      <c r="A97" s="94" t="s">
        <v>529</v>
      </c>
      <c r="B97" s="95">
        <v>200</v>
      </c>
      <c r="C97" s="109" t="s">
        <v>543</v>
      </c>
      <c r="D97" s="119" t="s">
        <v>42</v>
      </c>
    </row>
    <row r="98" spans="1:4" x14ac:dyDescent="0.2">
      <c r="A98" s="94" t="s">
        <v>529</v>
      </c>
      <c r="B98" s="95">
        <v>500</v>
      </c>
      <c r="C98" s="109" t="s">
        <v>544</v>
      </c>
      <c r="D98" s="119" t="s">
        <v>323</v>
      </c>
    </row>
    <row r="99" spans="1:4" x14ac:dyDescent="0.2">
      <c r="A99" s="94" t="s">
        <v>529</v>
      </c>
      <c r="B99" s="95">
        <v>1000</v>
      </c>
      <c r="C99" s="109" t="s">
        <v>545</v>
      </c>
      <c r="D99" s="119" t="s">
        <v>323</v>
      </c>
    </row>
    <row r="100" spans="1:4" x14ac:dyDescent="0.2">
      <c r="A100" s="94" t="s">
        <v>529</v>
      </c>
      <c r="B100" s="95">
        <v>100</v>
      </c>
      <c r="C100" s="109" t="s">
        <v>546</v>
      </c>
      <c r="D100" s="119" t="s">
        <v>42</v>
      </c>
    </row>
    <row r="101" spans="1:4" x14ac:dyDescent="0.2">
      <c r="A101" s="94" t="s">
        <v>529</v>
      </c>
      <c r="B101" s="95">
        <v>500</v>
      </c>
      <c r="C101" s="109" t="s">
        <v>547</v>
      </c>
      <c r="D101" s="119" t="s">
        <v>42</v>
      </c>
    </row>
    <row r="102" spans="1:4" x14ac:dyDescent="0.2">
      <c r="A102" s="94" t="s">
        <v>529</v>
      </c>
      <c r="B102" s="95">
        <v>500</v>
      </c>
      <c r="C102" s="109" t="s">
        <v>548</v>
      </c>
      <c r="D102" s="119" t="s">
        <v>42</v>
      </c>
    </row>
    <row r="103" spans="1:4" x14ac:dyDescent="0.2">
      <c r="A103" s="94" t="s">
        <v>199</v>
      </c>
      <c r="B103" s="95">
        <v>800</v>
      </c>
      <c r="C103" s="109" t="s">
        <v>549</v>
      </c>
      <c r="D103" s="119" t="s">
        <v>42</v>
      </c>
    </row>
    <row r="104" spans="1:4" x14ac:dyDescent="0.2">
      <c r="A104" s="94" t="s">
        <v>213</v>
      </c>
      <c r="B104" s="95">
        <v>150</v>
      </c>
      <c r="C104" s="109" t="s">
        <v>472</v>
      </c>
      <c r="D104" s="119" t="s">
        <v>42</v>
      </c>
    </row>
    <row r="105" spans="1:4" x14ac:dyDescent="0.2">
      <c r="A105" s="94" t="s">
        <v>213</v>
      </c>
      <c r="B105" s="95">
        <v>150</v>
      </c>
      <c r="C105" s="109" t="s">
        <v>550</v>
      </c>
      <c r="D105" s="119" t="s">
        <v>42</v>
      </c>
    </row>
    <row r="106" spans="1:4" x14ac:dyDescent="0.2">
      <c r="A106" s="94" t="s">
        <v>213</v>
      </c>
      <c r="B106" s="95">
        <v>3300</v>
      </c>
      <c r="C106" s="109" t="s">
        <v>551</v>
      </c>
      <c r="D106" s="119" t="s">
        <v>42</v>
      </c>
    </row>
    <row r="107" spans="1:4" x14ac:dyDescent="0.2">
      <c r="A107" s="94" t="s">
        <v>213</v>
      </c>
      <c r="B107" s="95">
        <v>600</v>
      </c>
      <c r="C107" s="109" t="s">
        <v>552</v>
      </c>
      <c r="D107" s="119" t="s">
        <v>42</v>
      </c>
    </row>
    <row r="108" spans="1:4" x14ac:dyDescent="0.2">
      <c r="A108" s="94" t="s">
        <v>213</v>
      </c>
      <c r="B108" s="95">
        <v>2500</v>
      </c>
      <c r="C108" s="109" t="s">
        <v>553</v>
      </c>
      <c r="D108" s="119" t="s">
        <v>42</v>
      </c>
    </row>
    <row r="109" spans="1:4" x14ac:dyDescent="0.2">
      <c r="A109" s="94" t="s">
        <v>410</v>
      </c>
      <c r="B109" s="95">
        <v>500</v>
      </c>
      <c r="C109" s="109" t="s">
        <v>554</v>
      </c>
      <c r="D109" s="119" t="s">
        <v>323</v>
      </c>
    </row>
    <row r="110" spans="1:4" x14ac:dyDescent="0.2">
      <c r="A110" s="94" t="s">
        <v>410</v>
      </c>
      <c r="B110" s="95">
        <v>500</v>
      </c>
      <c r="C110" s="109" t="s">
        <v>555</v>
      </c>
      <c r="D110" s="119" t="s">
        <v>323</v>
      </c>
    </row>
    <row r="111" spans="1:4" x14ac:dyDescent="0.2">
      <c r="A111" s="94" t="s">
        <v>410</v>
      </c>
      <c r="B111" s="95">
        <v>300</v>
      </c>
      <c r="C111" s="109" t="s">
        <v>556</v>
      </c>
      <c r="D111" s="119" t="s">
        <v>42</v>
      </c>
    </row>
    <row r="112" spans="1:4" x14ac:dyDescent="0.2">
      <c r="A112" s="94" t="s">
        <v>410</v>
      </c>
      <c r="B112" s="95">
        <v>1000</v>
      </c>
      <c r="C112" s="109" t="s">
        <v>557</v>
      </c>
      <c r="D112" s="119" t="s">
        <v>42</v>
      </c>
    </row>
    <row r="113" spans="1:4" x14ac:dyDescent="0.2">
      <c r="A113" s="94" t="s">
        <v>214</v>
      </c>
      <c r="B113" s="95">
        <v>500</v>
      </c>
      <c r="C113" s="109" t="s">
        <v>558</v>
      </c>
      <c r="D113" s="119" t="s">
        <v>42</v>
      </c>
    </row>
    <row r="114" spans="1:4" x14ac:dyDescent="0.2">
      <c r="A114" s="94" t="s">
        <v>214</v>
      </c>
      <c r="B114" s="95">
        <v>100</v>
      </c>
      <c r="C114" s="109" t="s">
        <v>559</v>
      </c>
      <c r="D114" s="119" t="s">
        <v>42</v>
      </c>
    </row>
    <row r="115" spans="1:4" x14ac:dyDescent="0.2">
      <c r="A115" s="94" t="s">
        <v>214</v>
      </c>
      <c r="B115" s="95">
        <v>500</v>
      </c>
      <c r="C115" s="109" t="s">
        <v>560</v>
      </c>
      <c r="D115" s="119" t="s">
        <v>42</v>
      </c>
    </row>
    <row r="116" spans="1:4" x14ac:dyDescent="0.2">
      <c r="A116" s="94" t="s">
        <v>214</v>
      </c>
      <c r="B116" s="95">
        <v>500</v>
      </c>
      <c r="C116" s="109" t="s">
        <v>484</v>
      </c>
      <c r="D116" s="119" t="s">
        <v>42</v>
      </c>
    </row>
    <row r="117" spans="1:4" x14ac:dyDescent="0.2">
      <c r="A117" s="94" t="s">
        <v>216</v>
      </c>
      <c r="B117" s="95">
        <v>4400</v>
      </c>
      <c r="C117" s="109" t="s">
        <v>561</v>
      </c>
      <c r="D117" s="119" t="s">
        <v>562</v>
      </c>
    </row>
    <row r="118" spans="1:4" x14ac:dyDescent="0.2">
      <c r="A118" s="94" t="s">
        <v>216</v>
      </c>
      <c r="B118" s="95">
        <v>2000</v>
      </c>
      <c r="C118" s="109" t="s">
        <v>563</v>
      </c>
      <c r="D118" s="119" t="s">
        <v>42</v>
      </c>
    </row>
    <row r="119" spans="1:4" x14ac:dyDescent="0.2">
      <c r="A119" s="94" t="s">
        <v>216</v>
      </c>
      <c r="B119" s="95">
        <v>1000</v>
      </c>
      <c r="C119" s="109" t="s">
        <v>564</v>
      </c>
      <c r="D119" s="119" t="s">
        <v>42</v>
      </c>
    </row>
    <row r="120" spans="1:4" x14ac:dyDescent="0.2">
      <c r="A120" s="94" t="s">
        <v>216</v>
      </c>
      <c r="B120" s="95">
        <v>400</v>
      </c>
      <c r="C120" s="109" t="s">
        <v>565</v>
      </c>
      <c r="D120" s="119" t="s">
        <v>42</v>
      </c>
    </row>
    <row r="121" spans="1:4" x14ac:dyDescent="0.2">
      <c r="A121" s="94" t="s">
        <v>216</v>
      </c>
      <c r="B121" s="95">
        <v>1000</v>
      </c>
      <c r="C121" s="109" t="s">
        <v>566</v>
      </c>
      <c r="D121" s="119" t="s">
        <v>42</v>
      </c>
    </row>
    <row r="122" spans="1:4" x14ac:dyDescent="0.2">
      <c r="A122" s="94" t="s">
        <v>216</v>
      </c>
      <c r="B122" s="95">
        <v>300</v>
      </c>
      <c r="C122" s="109" t="s">
        <v>567</v>
      </c>
      <c r="D122" s="119" t="s">
        <v>42</v>
      </c>
    </row>
    <row r="123" spans="1:4" x14ac:dyDescent="0.2">
      <c r="A123" s="94" t="s">
        <v>216</v>
      </c>
      <c r="B123" s="95">
        <v>100</v>
      </c>
      <c r="C123" s="109" t="s">
        <v>568</v>
      </c>
      <c r="D123" s="119" t="s">
        <v>42</v>
      </c>
    </row>
    <row r="124" spans="1:4" x14ac:dyDescent="0.2">
      <c r="A124" s="94" t="s">
        <v>216</v>
      </c>
      <c r="B124" s="95">
        <v>100</v>
      </c>
      <c r="C124" s="109" t="s">
        <v>569</v>
      </c>
      <c r="D124" s="119" t="s">
        <v>42</v>
      </c>
    </row>
    <row r="125" spans="1:4" x14ac:dyDescent="0.2">
      <c r="A125" s="94" t="s">
        <v>216</v>
      </c>
      <c r="B125" s="95">
        <v>200</v>
      </c>
      <c r="C125" s="109" t="s">
        <v>570</v>
      </c>
      <c r="D125" s="119" t="s">
        <v>42</v>
      </c>
    </row>
    <row r="126" spans="1:4" x14ac:dyDescent="0.2">
      <c r="A126" s="94" t="s">
        <v>571</v>
      </c>
      <c r="B126" s="95">
        <v>10000</v>
      </c>
      <c r="C126" s="109" t="s">
        <v>572</v>
      </c>
      <c r="D126" s="119" t="s">
        <v>323</v>
      </c>
    </row>
    <row r="127" spans="1:4" x14ac:dyDescent="0.2">
      <c r="A127" s="94" t="s">
        <v>571</v>
      </c>
      <c r="B127" s="95">
        <v>200</v>
      </c>
      <c r="C127" s="109" t="s">
        <v>573</v>
      </c>
      <c r="D127" s="119" t="s">
        <v>42</v>
      </c>
    </row>
    <row r="128" spans="1:4" x14ac:dyDescent="0.2">
      <c r="A128" s="94" t="s">
        <v>571</v>
      </c>
      <c r="B128" s="95">
        <v>400</v>
      </c>
      <c r="C128" s="109" t="s">
        <v>565</v>
      </c>
      <c r="D128" s="119" t="s">
        <v>42</v>
      </c>
    </row>
    <row r="129" spans="1:5" x14ac:dyDescent="0.2">
      <c r="A129" s="94" t="s">
        <v>571</v>
      </c>
      <c r="B129" s="95">
        <v>300</v>
      </c>
      <c r="C129" s="109" t="s">
        <v>462</v>
      </c>
      <c r="D129" s="119" t="s">
        <v>42</v>
      </c>
    </row>
    <row r="130" spans="1:5" x14ac:dyDescent="0.2">
      <c r="A130" s="94" t="s">
        <v>571</v>
      </c>
      <c r="B130" s="95">
        <v>100</v>
      </c>
      <c r="C130" s="109" t="s">
        <v>574</v>
      </c>
      <c r="D130" s="119" t="s">
        <v>42</v>
      </c>
    </row>
    <row r="131" spans="1:5" x14ac:dyDescent="0.2">
      <c r="A131" s="163" t="s">
        <v>82</v>
      </c>
      <c r="B131" s="164"/>
      <c r="C131" s="164"/>
      <c r="D131" s="165"/>
    </row>
    <row r="132" spans="1:5" x14ac:dyDescent="0.2">
      <c r="A132" s="121">
        <v>43073</v>
      </c>
      <c r="B132" s="120">
        <v>4500</v>
      </c>
      <c r="C132" s="155" t="s">
        <v>581</v>
      </c>
      <c r="D132" s="155"/>
      <c r="E132" s="65"/>
    </row>
    <row r="133" spans="1:5" x14ac:dyDescent="0.2">
      <c r="A133" s="121">
        <v>43073</v>
      </c>
      <c r="B133" s="120">
        <v>11500</v>
      </c>
      <c r="C133" s="155" t="s">
        <v>582</v>
      </c>
      <c r="D133" s="155"/>
      <c r="E133" s="65"/>
    </row>
    <row r="134" spans="1:5" ht="30" customHeight="1" x14ac:dyDescent="0.2">
      <c r="A134" s="121">
        <v>43077</v>
      </c>
      <c r="B134" s="120">
        <v>3450</v>
      </c>
      <c r="C134" s="155" t="s">
        <v>583</v>
      </c>
      <c r="D134" s="155"/>
      <c r="E134" s="65"/>
    </row>
    <row r="135" spans="1:5" ht="30" customHeight="1" x14ac:dyDescent="0.2">
      <c r="A135" s="121">
        <v>43077</v>
      </c>
      <c r="B135" s="120">
        <v>4600</v>
      </c>
      <c r="C135" s="155" t="s">
        <v>584</v>
      </c>
      <c r="D135" s="155"/>
      <c r="E135" s="65"/>
    </row>
    <row r="136" spans="1:5" x14ac:dyDescent="0.2">
      <c r="A136" s="121">
        <v>43080</v>
      </c>
      <c r="B136" s="120">
        <v>60200</v>
      </c>
      <c r="C136" s="155" t="s">
        <v>585</v>
      </c>
      <c r="D136" s="155"/>
      <c r="E136" s="65"/>
    </row>
    <row r="137" spans="1:5" ht="30" customHeight="1" x14ac:dyDescent="0.2">
      <c r="A137" s="121">
        <v>43080</v>
      </c>
      <c r="B137" s="120">
        <v>1200</v>
      </c>
      <c r="C137" s="155" t="s">
        <v>586</v>
      </c>
      <c r="D137" s="155"/>
      <c r="E137" s="65"/>
    </row>
    <row r="138" spans="1:5" ht="30" customHeight="1" x14ac:dyDescent="0.2">
      <c r="A138" s="121">
        <v>43083</v>
      </c>
      <c r="B138" s="120">
        <v>6700</v>
      </c>
      <c r="C138" s="153" t="s">
        <v>587</v>
      </c>
      <c r="D138" s="153"/>
      <c r="E138" s="65"/>
    </row>
    <row r="139" spans="1:5" ht="30" customHeight="1" x14ac:dyDescent="0.2">
      <c r="A139" s="121">
        <v>43083</v>
      </c>
      <c r="B139" s="120">
        <v>552</v>
      </c>
      <c r="C139" s="153" t="s">
        <v>588</v>
      </c>
      <c r="D139" s="153"/>
      <c r="E139" s="65"/>
    </row>
    <row r="140" spans="1:5" x14ac:dyDescent="0.2">
      <c r="A140" s="121">
        <v>43083</v>
      </c>
      <c r="B140" s="120">
        <v>5048</v>
      </c>
      <c r="C140" s="153" t="s">
        <v>589</v>
      </c>
      <c r="D140" s="153"/>
      <c r="E140" s="65"/>
    </row>
    <row r="141" spans="1:5" x14ac:dyDescent="0.2">
      <c r="A141" s="121">
        <v>43086</v>
      </c>
      <c r="B141" s="120">
        <v>2800</v>
      </c>
      <c r="C141" s="155" t="s">
        <v>589</v>
      </c>
      <c r="D141" s="155"/>
      <c r="E141" s="65"/>
    </row>
    <row r="142" spans="1:5" ht="30" customHeight="1" x14ac:dyDescent="0.2">
      <c r="A142" s="121">
        <v>43086</v>
      </c>
      <c r="B142" s="120">
        <v>16050</v>
      </c>
      <c r="C142" s="155" t="s">
        <v>590</v>
      </c>
      <c r="D142" s="155"/>
      <c r="E142" s="65"/>
    </row>
    <row r="143" spans="1:5" ht="30" customHeight="1" x14ac:dyDescent="0.2">
      <c r="A143" s="121">
        <v>43090</v>
      </c>
      <c r="B143" s="120">
        <v>4150</v>
      </c>
      <c r="C143" s="153" t="s">
        <v>591</v>
      </c>
      <c r="D143" s="153"/>
      <c r="E143" s="65"/>
    </row>
    <row r="144" spans="1:5" ht="30" customHeight="1" x14ac:dyDescent="0.2">
      <c r="A144" s="121">
        <v>43090</v>
      </c>
      <c r="B144" s="120">
        <v>4502</v>
      </c>
      <c r="C144" s="153" t="s">
        <v>592</v>
      </c>
      <c r="D144" s="153"/>
      <c r="E144" s="65"/>
    </row>
    <row r="145" spans="1:5" ht="30" customHeight="1" x14ac:dyDescent="0.2">
      <c r="A145" s="121">
        <v>43090</v>
      </c>
      <c r="B145" s="120">
        <v>17985</v>
      </c>
      <c r="C145" s="153" t="s">
        <v>593</v>
      </c>
      <c r="D145" s="153"/>
      <c r="E145" s="65"/>
    </row>
    <row r="146" spans="1:5" ht="30" customHeight="1" x14ac:dyDescent="0.2">
      <c r="A146" s="121">
        <v>43090</v>
      </c>
      <c r="B146" s="120">
        <v>7843</v>
      </c>
      <c r="C146" s="153" t="s">
        <v>594</v>
      </c>
      <c r="D146" s="153"/>
      <c r="E146" s="65"/>
    </row>
    <row r="147" spans="1:5" ht="30" customHeight="1" x14ac:dyDescent="0.2">
      <c r="A147" s="121">
        <v>43094</v>
      </c>
      <c r="B147" s="120">
        <v>15298</v>
      </c>
      <c r="C147" s="153" t="s">
        <v>595</v>
      </c>
      <c r="D147" s="153"/>
      <c r="E147" s="65"/>
    </row>
    <row r="148" spans="1:5" ht="30" customHeight="1" x14ac:dyDescent="0.2">
      <c r="A148" s="121">
        <v>43094</v>
      </c>
      <c r="B148" s="120">
        <v>3547</v>
      </c>
      <c r="C148" s="153" t="s">
        <v>596</v>
      </c>
      <c r="D148" s="153"/>
      <c r="E148" s="65"/>
    </row>
    <row r="149" spans="1:5" x14ac:dyDescent="0.2">
      <c r="A149" s="121">
        <v>43094</v>
      </c>
      <c r="B149" s="120">
        <v>2805</v>
      </c>
      <c r="C149" s="153" t="s">
        <v>597</v>
      </c>
      <c r="D149" s="153"/>
      <c r="E149" s="65"/>
    </row>
    <row r="150" spans="1:5" ht="30" customHeight="1" x14ac:dyDescent="0.2">
      <c r="A150" s="121">
        <v>43094</v>
      </c>
      <c r="B150" s="120">
        <v>574.45000000000005</v>
      </c>
      <c r="C150" s="153" t="s">
        <v>598</v>
      </c>
      <c r="D150" s="153"/>
      <c r="E150" s="65"/>
    </row>
    <row r="151" spans="1:5" ht="30" customHeight="1" x14ac:dyDescent="0.2">
      <c r="A151" s="121">
        <v>43094</v>
      </c>
      <c r="B151" s="120">
        <v>506.36</v>
      </c>
      <c r="C151" s="153" t="s">
        <v>599</v>
      </c>
      <c r="D151" s="153"/>
      <c r="E151" s="65"/>
    </row>
    <row r="152" spans="1:5" ht="30" customHeight="1" x14ac:dyDescent="0.2">
      <c r="A152" s="121">
        <v>43095</v>
      </c>
      <c r="B152" s="120">
        <v>6450</v>
      </c>
      <c r="C152" s="155" t="s">
        <v>600</v>
      </c>
      <c r="D152" s="155"/>
      <c r="E152" s="65"/>
    </row>
    <row r="153" spans="1:5" ht="30" customHeight="1" x14ac:dyDescent="0.2">
      <c r="A153" s="121">
        <v>43095</v>
      </c>
      <c r="B153" s="120">
        <v>4050</v>
      </c>
      <c r="C153" s="153" t="s">
        <v>601</v>
      </c>
      <c r="D153" s="153"/>
      <c r="E153" s="65"/>
    </row>
    <row r="154" spans="1:5" ht="30" customHeight="1" x14ac:dyDescent="0.2">
      <c r="A154" s="121">
        <v>43097</v>
      </c>
      <c r="B154" s="120">
        <v>1300</v>
      </c>
      <c r="C154" s="153" t="s">
        <v>602</v>
      </c>
      <c r="D154" s="153"/>
      <c r="E154" s="65"/>
    </row>
    <row r="155" spans="1:5" ht="30" customHeight="1" x14ac:dyDescent="0.2">
      <c r="A155" s="121">
        <v>43097</v>
      </c>
      <c r="B155" s="120">
        <v>1000</v>
      </c>
      <c r="C155" s="153" t="s">
        <v>603</v>
      </c>
      <c r="D155" s="153"/>
      <c r="E155" s="65"/>
    </row>
    <row r="156" spans="1:5" ht="30" customHeight="1" x14ac:dyDescent="0.2">
      <c r="A156" s="121">
        <v>43097</v>
      </c>
      <c r="B156" s="120">
        <v>205</v>
      </c>
      <c r="C156" s="153" t="s">
        <v>604</v>
      </c>
      <c r="D156" s="153"/>
      <c r="E156" s="65"/>
    </row>
    <row r="157" spans="1:5" ht="30" customHeight="1" x14ac:dyDescent="0.2">
      <c r="A157" s="121">
        <v>43097</v>
      </c>
      <c r="B157" s="120">
        <v>1900</v>
      </c>
      <c r="C157" s="153" t="s">
        <v>592</v>
      </c>
      <c r="D157" s="153"/>
      <c r="E157" s="65"/>
    </row>
    <row r="158" spans="1:5" ht="30" customHeight="1" x14ac:dyDescent="0.2">
      <c r="A158" s="121">
        <v>43097</v>
      </c>
      <c r="B158" s="120">
        <v>1200</v>
      </c>
      <c r="C158" s="153" t="s">
        <v>605</v>
      </c>
      <c r="D158" s="153"/>
      <c r="E158" s="65"/>
    </row>
    <row r="159" spans="1:5" ht="30" customHeight="1" x14ac:dyDescent="0.2">
      <c r="A159" s="121">
        <v>43097</v>
      </c>
      <c r="B159" s="120">
        <v>3395</v>
      </c>
      <c r="C159" s="153" t="s">
        <v>606</v>
      </c>
      <c r="D159" s="153"/>
      <c r="E159" s="65"/>
    </row>
    <row r="160" spans="1:5" ht="15" customHeight="1" x14ac:dyDescent="0.2">
      <c r="A160" s="156" t="s">
        <v>608</v>
      </c>
      <c r="B160" s="157"/>
      <c r="C160" s="157"/>
      <c r="D160" s="158"/>
    </row>
    <row r="161" spans="1:4" x14ac:dyDescent="0.2">
      <c r="A161" s="87" t="s">
        <v>203</v>
      </c>
      <c r="B161" s="88">
        <v>7114.8</v>
      </c>
      <c r="C161" s="154" t="s">
        <v>581</v>
      </c>
      <c r="D161" s="155"/>
    </row>
    <row r="162" spans="1:4" x14ac:dyDescent="0.2">
      <c r="A162" s="123" t="s">
        <v>220</v>
      </c>
      <c r="B162" s="124">
        <v>5953.2</v>
      </c>
      <c r="C162" s="161" t="s">
        <v>582</v>
      </c>
      <c r="D162" s="162"/>
    </row>
    <row r="163" spans="1:4" x14ac:dyDescent="0.2">
      <c r="A163" s="125" t="s">
        <v>407</v>
      </c>
      <c r="B163" s="126">
        <v>31266.400000000001</v>
      </c>
      <c r="C163" s="155" t="s">
        <v>585</v>
      </c>
      <c r="D163" s="155"/>
    </row>
    <row r="164" spans="1:4" ht="30" customHeight="1" x14ac:dyDescent="0.2">
      <c r="A164" s="125" t="s">
        <v>229</v>
      </c>
      <c r="B164" s="126">
        <v>968</v>
      </c>
      <c r="C164" s="155" t="s">
        <v>587</v>
      </c>
      <c r="D164" s="155"/>
    </row>
    <row r="165" spans="1:4" x14ac:dyDescent="0.2">
      <c r="A165" s="125" t="s">
        <v>409</v>
      </c>
      <c r="B165" s="126">
        <v>5759.6</v>
      </c>
      <c r="C165" s="155" t="s">
        <v>589</v>
      </c>
      <c r="D165" s="155"/>
    </row>
    <row r="166" spans="1:4" x14ac:dyDescent="0.2">
      <c r="A166" s="125" t="s">
        <v>577</v>
      </c>
      <c r="B166" s="126">
        <v>2613.6</v>
      </c>
      <c r="C166" s="155" t="s">
        <v>589</v>
      </c>
      <c r="D166" s="155"/>
    </row>
    <row r="167" spans="1:4" ht="30" customHeight="1" x14ac:dyDescent="0.2">
      <c r="A167" s="125" t="s">
        <v>577</v>
      </c>
      <c r="B167" s="126">
        <v>4501.2</v>
      </c>
      <c r="C167" s="155" t="s">
        <v>590</v>
      </c>
      <c r="D167" s="155"/>
    </row>
    <row r="168" spans="1:4" ht="30" customHeight="1" x14ac:dyDescent="0.2">
      <c r="A168" s="125" t="s">
        <v>248</v>
      </c>
      <c r="B168" s="126">
        <v>2226.4</v>
      </c>
      <c r="C168" s="155" t="s">
        <v>591</v>
      </c>
      <c r="D168" s="155"/>
    </row>
    <row r="169" spans="1:4" ht="30" customHeight="1" x14ac:dyDescent="0.2">
      <c r="A169" s="125" t="s">
        <v>408</v>
      </c>
      <c r="B169" s="126">
        <v>7598.8</v>
      </c>
      <c r="C169" s="155" t="s">
        <v>594</v>
      </c>
      <c r="D169" s="155"/>
    </row>
    <row r="170" spans="1:4" ht="15" customHeight="1" x14ac:dyDescent="0.2">
      <c r="A170" s="156" t="s">
        <v>40</v>
      </c>
      <c r="B170" s="157"/>
      <c r="C170" s="157"/>
      <c r="D170" s="158"/>
    </row>
    <row r="171" spans="1:4" ht="30" customHeight="1" x14ac:dyDescent="0.2">
      <c r="A171" s="122">
        <v>43070</v>
      </c>
      <c r="B171" s="95">
        <v>67313</v>
      </c>
      <c r="C171" s="159" t="s">
        <v>118</v>
      </c>
      <c r="D171" s="160"/>
    </row>
    <row r="172" spans="1:4" ht="30" customHeight="1" x14ac:dyDescent="0.2">
      <c r="A172" s="94" t="s">
        <v>220</v>
      </c>
      <c r="B172" s="95">
        <v>10270</v>
      </c>
      <c r="C172" s="159" t="s">
        <v>118</v>
      </c>
      <c r="D172" s="160"/>
    </row>
    <row r="173" spans="1:4" ht="30" customHeight="1" x14ac:dyDescent="0.2">
      <c r="A173" s="94" t="s">
        <v>406</v>
      </c>
      <c r="B173" s="95">
        <v>2431.38</v>
      </c>
      <c r="C173" s="159" t="s">
        <v>575</v>
      </c>
      <c r="D173" s="160"/>
    </row>
    <row r="174" spans="1:4" ht="30" customHeight="1" x14ac:dyDescent="0.2">
      <c r="A174" s="94" t="s">
        <v>225</v>
      </c>
      <c r="B174" s="95">
        <v>9425</v>
      </c>
      <c r="C174" s="159" t="s">
        <v>118</v>
      </c>
      <c r="D174" s="160"/>
    </row>
    <row r="175" spans="1:4" ht="30" customHeight="1" x14ac:dyDescent="0.2">
      <c r="A175" s="94" t="s">
        <v>407</v>
      </c>
      <c r="B175" s="95">
        <v>12800</v>
      </c>
      <c r="C175" s="159" t="s">
        <v>118</v>
      </c>
      <c r="D175" s="160"/>
    </row>
    <row r="176" spans="1:4" ht="30" customHeight="1" x14ac:dyDescent="0.2">
      <c r="A176" s="94" t="s">
        <v>407</v>
      </c>
      <c r="B176" s="95">
        <v>728.25</v>
      </c>
      <c r="C176" s="159" t="s">
        <v>575</v>
      </c>
      <c r="D176" s="160"/>
    </row>
    <row r="177" spans="1:4" ht="30" customHeight="1" x14ac:dyDescent="0.2">
      <c r="A177" s="94" t="s">
        <v>407</v>
      </c>
      <c r="B177" s="95">
        <v>485.5</v>
      </c>
      <c r="C177" s="159" t="s">
        <v>575</v>
      </c>
      <c r="D177" s="160"/>
    </row>
    <row r="178" spans="1:4" ht="30" customHeight="1" x14ac:dyDescent="0.2">
      <c r="A178" s="94" t="s">
        <v>407</v>
      </c>
      <c r="B178" s="95">
        <v>242.75</v>
      </c>
      <c r="C178" s="159" t="s">
        <v>575</v>
      </c>
      <c r="D178" s="160"/>
    </row>
    <row r="179" spans="1:4" ht="30" customHeight="1" x14ac:dyDescent="0.2">
      <c r="A179" s="94" t="s">
        <v>407</v>
      </c>
      <c r="B179" s="95">
        <v>242.75</v>
      </c>
      <c r="C179" s="159" t="s">
        <v>575</v>
      </c>
      <c r="D179" s="160"/>
    </row>
    <row r="180" spans="1:4" ht="30" customHeight="1" x14ac:dyDescent="0.2">
      <c r="A180" s="94" t="s">
        <v>207</v>
      </c>
      <c r="B180" s="95">
        <v>2184.75</v>
      </c>
      <c r="C180" s="159" t="s">
        <v>575</v>
      </c>
      <c r="D180" s="160"/>
    </row>
    <row r="181" spans="1:4" ht="30" customHeight="1" x14ac:dyDescent="0.2">
      <c r="A181" s="94" t="s">
        <v>207</v>
      </c>
      <c r="B181" s="95">
        <v>242.75</v>
      </c>
      <c r="C181" s="159" t="s">
        <v>575</v>
      </c>
      <c r="D181" s="160"/>
    </row>
    <row r="182" spans="1:4" ht="30" customHeight="1" x14ac:dyDescent="0.2">
      <c r="A182" s="94" t="s">
        <v>229</v>
      </c>
      <c r="B182" s="95">
        <v>12312</v>
      </c>
      <c r="C182" s="159" t="s">
        <v>118</v>
      </c>
      <c r="D182" s="160"/>
    </row>
    <row r="183" spans="1:4" x14ac:dyDescent="0.2">
      <c r="A183" s="94" t="s">
        <v>409</v>
      </c>
      <c r="B183" s="95">
        <v>100000</v>
      </c>
      <c r="C183" s="159" t="s">
        <v>576</v>
      </c>
      <c r="D183" s="160"/>
    </row>
    <row r="184" spans="1:4" ht="30" customHeight="1" x14ac:dyDescent="0.2">
      <c r="A184" s="94" t="s">
        <v>409</v>
      </c>
      <c r="B184" s="95">
        <v>7282.5</v>
      </c>
      <c r="C184" s="159" t="s">
        <v>575</v>
      </c>
      <c r="D184" s="160"/>
    </row>
    <row r="185" spans="1:4" ht="30" customHeight="1" x14ac:dyDescent="0.2">
      <c r="A185" s="94" t="s">
        <v>577</v>
      </c>
      <c r="B185" s="95">
        <v>11545</v>
      </c>
      <c r="C185" s="159" t="s">
        <v>118</v>
      </c>
      <c r="D185" s="160"/>
    </row>
    <row r="186" spans="1:4" ht="30" customHeight="1" x14ac:dyDescent="0.2">
      <c r="A186" s="94" t="s">
        <v>577</v>
      </c>
      <c r="B186" s="95">
        <v>6068.75</v>
      </c>
      <c r="C186" s="159" t="s">
        <v>575</v>
      </c>
      <c r="D186" s="160"/>
    </row>
    <row r="187" spans="1:4" x14ac:dyDescent="0.2">
      <c r="A187" s="94" t="s">
        <v>195</v>
      </c>
      <c r="B187" s="95">
        <v>76600</v>
      </c>
      <c r="C187" s="159" t="s">
        <v>43</v>
      </c>
      <c r="D187" s="160"/>
    </row>
    <row r="188" spans="1:4" ht="30" customHeight="1" x14ac:dyDescent="0.2">
      <c r="A188" s="94" t="s">
        <v>248</v>
      </c>
      <c r="B188" s="95">
        <v>10225</v>
      </c>
      <c r="C188" s="159" t="s">
        <v>118</v>
      </c>
      <c r="D188" s="160"/>
    </row>
    <row r="189" spans="1:4" ht="30" customHeight="1" x14ac:dyDescent="0.2">
      <c r="A189" s="94" t="s">
        <v>248</v>
      </c>
      <c r="B189" s="95">
        <v>2913</v>
      </c>
      <c r="C189" s="159" t="s">
        <v>575</v>
      </c>
      <c r="D189" s="160"/>
    </row>
    <row r="190" spans="1:4" ht="30" customHeight="1" x14ac:dyDescent="0.2">
      <c r="A190" s="94" t="s">
        <v>248</v>
      </c>
      <c r="B190" s="95">
        <v>2427.5</v>
      </c>
      <c r="C190" s="159" t="s">
        <v>575</v>
      </c>
      <c r="D190" s="160"/>
    </row>
    <row r="191" spans="1:4" ht="30" customHeight="1" x14ac:dyDescent="0.2">
      <c r="A191" s="94" t="s">
        <v>248</v>
      </c>
      <c r="B191" s="95">
        <v>3398.5</v>
      </c>
      <c r="C191" s="159" t="s">
        <v>575</v>
      </c>
      <c r="D191" s="160"/>
    </row>
    <row r="192" spans="1:4" ht="30" customHeight="1" x14ac:dyDescent="0.2">
      <c r="A192" s="94" t="s">
        <v>248</v>
      </c>
      <c r="B192" s="95">
        <v>485.5</v>
      </c>
      <c r="C192" s="159" t="s">
        <v>575</v>
      </c>
      <c r="D192" s="160"/>
    </row>
    <row r="193" spans="1:4" ht="30" customHeight="1" x14ac:dyDescent="0.2">
      <c r="A193" s="94" t="s">
        <v>199</v>
      </c>
      <c r="B193" s="95">
        <v>2740</v>
      </c>
      <c r="C193" s="159" t="s">
        <v>118</v>
      </c>
      <c r="D193" s="160"/>
    </row>
    <row r="194" spans="1:4" ht="30.75" customHeight="1" x14ac:dyDescent="0.2">
      <c r="A194" s="94" t="s">
        <v>199</v>
      </c>
      <c r="B194" s="95">
        <v>728.25</v>
      </c>
      <c r="C194" s="159" t="s">
        <v>575</v>
      </c>
      <c r="D194" s="160"/>
    </row>
    <row r="195" spans="1:4" ht="30" customHeight="1" x14ac:dyDescent="0.2">
      <c r="A195" s="94" t="s">
        <v>199</v>
      </c>
      <c r="B195" s="95">
        <v>485.5</v>
      </c>
      <c r="C195" s="159" t="s">
        <v>575</v>
      </c>
      <c r="D195" s="160"/>
    </row>
    <row r="196" spans="1:4" x14ac:dyDescent="0.2">
      <c r="A196" s="94" t="s">
        <v>213</v>
      </c>
      <c r="B196" s="95">
        <v>100000</v>
      </c>
      <c r="C196" s="159" t="s">
        <v>578</v>
      </c>
      <c r="D196" s="160"/>
    </row>
    <row r="197" spans="1:4" ht="30" customHeight="1" x14ac:dyDescent="0.2">
      <c r="A197" s="94" t="s">
        <v>213</v>
      </c>
      <c r="B197" s="95">
        <v>2670.25</v>
      </c>
      <c r="C197" s="159" t="s">
        <v>575</v>
      </c>
      <c r="D197" s="160"/>
    </row>
    <row r="198" spans="1:4" ht="30" customHeight="1" x14ac:dyDescent="0.2">
      <c r="A198" s="94" t="s">
        <v>410</v>
      </c>
      <c r="B198" s="95">
        <v>1213.75</v>
      </c>
      <c r="C198" s="159" t="s">
        <v>575</v>
      </c>
      <c r="D198" s="160"/>
    </row>
    <row r="199" spans="1:4" ht="30" customHeight="1" x14ac:dyDescent="0.2">
      <c r="A199" s="94" t="s">
        <v>410</v>
      </c>
      <c r="B199" s="95">
        <v>550647</v>
      </c>
      <c r="C199" s="159" t="s">
        <v>192</v>
      </c>
      <c r="D199" s="160"/>
    </row>
    <row r="200" spans="1:4" x14ac:dyDescent="0.2">
      <c r="A200" s="94" t="s">
        <v>214</v>
      </c>
      <c r="B200" s="95">
        <v>100000</v>
      </c>
      <c r="C200" s="159" t="s">
        <v>579</v>
      </c>
      <c r="D200" s="160"/>
    </row>
    <row r="201" spans="1:4" ht="30" customHeight="1" x14ac:dyDescent="0.2">
      <c r="A201" s="94" t="s">
        <v>214</v>
      </c>
      <c r="B201" s="95">
        <v>3700</v>
      </c>
      <c r="C201" s="159" t="s">
        <v>118</v>
      </c>
      <c r="D201" s="160"/>
    </row>
    <row r="202" spans="1:4" ht="30" customHeight="1" x14ac:dyDescent="0.2">
      <c r="A202" s="94" t="s">
        <v>214</v>
      </c>
      <c r="B202" s="95">
        <v>3393.4</v>
      </c>
      <c r="C202" s="159" t="s">
        <v>580</v>
      </c>
      <c r="D202" s="160"/>
    </row>
    <row r="203" spans="1:4" x14ac:dyDescent="0.2">
      <c r="A203" s="10" t="s">
        <v>2</v>
      </c>
      <c r="B203" s="30">
        <f>SUM(B171:B202,B132:B159,B161:B169,B11:B130)-B199</f>
        <v>913347.04999999981</v>
      </c>
      <c r="C203" s="30"/>
      <c r="D203" s="31"/>
    </row>
    <row r="205" spans="1:4" x14ac:dyDescent="0.2">
      <c r="C205" s="70"/>
    </row>
  </sheetData>
  <sheetProtection password="C6E7" sheet="1" formatCells="0" formatColumns="0" formatRows="0" insertColumns="0" insertRows="0" insertHyperlinks="0" deleteColumns="0" deleteRows="0" sort="0" autoFilter="0" pivotTables="0"/>
  <mergeCells count="78">
    <mergeCell ref="A170:D170"/>
    <mergeCell ref="C171:D171"/>
    <mergeCell ref="A131:D131"/>
    <mergeCell ref="A10:D10"/>
    <mergeCell ref="C195:D195"/>
    <mergeCell ref="C194:D194"/>
    <mergeCell ref="C139:D139"/>
    <mergeCell ref="C140:D140"/>
    <mergeCell ref="C141:D141"/>
    <mergeCell ref="C142:D142"/>
    <mergeCell ref="C196:D196"/>
    <mergeCell ref="B1:D1"/>
    <mergeCell ref="B2:D2"/>
    <mergeCell ref="B4:D4"/>
    <mergeCell ref="B5:D5"/>
    <mergeCell ref="B6:D6"/>
    <mergeCell ref="C132:D132"/>
    <mergeCell ref="C165:D165"/>
    <mergeCell ref="C164:D164"/>
    <mergeCell ref="C163:D163"/>
    <mergeCell ref="C172:D172"/>
    <mergeCell ref="C173:D173"/>
    <mergeCell ref="C174:D174"/>
    <mergeCell ref="C175:D175"/>
    <mergeCell ref="C176:D176"/>
    <mergeCell ref="C177:D177"/>
    <mergeCell ref="C189:D189"/>
    <mergeCell ref="C178:D178"/>
    <mergeCell ref="C179:D179"/>
    <mergeCell ref="C180:D180"/>
    <mergeCell ref="C181:D181"/>
    <mergeCell ref="C182:D182"/>
    <mergeCell ref="C183:D183"/>
    <mergeCell ref="C191:D191"/>
    <mergeCell ref="C192:D192"/>
    <mergeCell ref="C193:D193"/>
    <mergeCell ref="C197:D197"/>
    <mergeCell ref="C198:D198"/>
    <mergeCell ref="C184:D184"/>
    <mergeCell ref="C185:D185"/>
    <mergeCell ref="C186:D186"/>
    <mergeCell ref="C187:D187"/>
    <mergeCell ref="C188:D188"/>
    <mergeCell ref="C199:D199"/>
    <mergeCell ref="C200:D200"/>
    <mergeCell ref="C201:D201"/>
    <mergeCell ref="C202:D202"/>
    <mergeCell ref="C162:D162"/>
    <mergeCell ref="C169:D169"/>
    <mergeCell ref="C168:D168"/>
    <mergeCell ref="C167:D167"/>
    <mergeCell ref="C166:D166"/>
    <mergeCell ref="C190:D190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33:D133"/>
    <mergeCell ref="C134:D134"/>
    <mergeCell ref="C135:D135"/>
    <mergeCell ref="C136:D136"/>
    <mergeCell ref="C137:D137"/>
    <mergeCell ref="C138:D138"/>
    <mergeCell ref="C157:D157"/>
    <mergeCell ref="C158:D158"/>
    <mergeCell ref="C159:D159"/>
    <mergeCell ref="C161:D161"/>
    <mergeCell ref="A160:D160"/>
    <mergeCell ref="C155:D155"/>
    <mergeCell ref="C156:D156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пользователь Microsoft Office</cp:lastModifiedBy>
  <cp:lastPrinted>2016-06-08T12:01:02Z</cp:lastPrinted>
  <dcterms:created xsi:type="dcterms:W3CDTF">2018-01-15T18:55:47Z</dcterms:created>
  <dcterms:modified xsi:type="dcterms:W3CDTF">2018-01-15T18:55:47Z</dcterms:modified>
</cp:coreProperties>
</file>