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9545" windowHeight="8115" tabRatio="649"/>
  </bookViews>
  <sheets>
    <sheet name="Отчет" sheetId="1" r:id="rId1"/>
    <sheet name="Расходы" sheetId="4" r:id="rId2"/>
    <sheet name="CloudPayments" sheetId="13" r:id="rId3"/>
    <sheet name="Chronopay" sheetId="2" r:id="rId4"/>
    <sheet name="PayPal" sheetId="6" r:id="rId5"/>
    <sheet name="Yandex" sheetId="8" r:id="rId6"/>
    <sheet name="Qiwi" sheetId="10" r:id="rId7"/>
    <sheet name="Смс" sheetId="11" r:id="rId8"/>
    <sheet name="ПСБ" sheetId="3" r:id="rId9"/>
    <sheet name="СБ" sheetId="5" r:id="rId10"/>
  </sheets>
  <calcPr calcId="171027" refMode="R1C1"/>
</workbook>
</file>

<file path=xl/calcChain.xml><?xml version="1.0" encoding="utf-8"?>
<calcChain xmlns="http://schemas.openxmlformats.org/spreadsheetml/2006/main">
  <c r="C25" i="1" l="1"/>
  <c r="C24" i="1"/>
  <c r="C23" i="1"/>
  <c r="C26" i="1"/>
  <c r="C22" i="1"/>
  <c r="B82" i="4"/>
  <c r="B29" i="2"/>
  <c r="B87" i="13"/>
  <c r="B88" i="13"/>
  <c r="C13" i="1"/>
  <c r="B81" i="4"/>
  <c r="B76" i="4"/>
  <c r="B90" i="5"/>
  <c r="D13" i="6"/>
  <c r="C14" i="1" s="1"/>
  <c r="B30" i="2"/>
  <c r="C12" i="1"/>
  <c r="B15" i="3"/>
  <c r="C18" i="1"/>
  <c r="C52" i="11"/>
  <c r="C17" i="1"/>
  <c r="C13" i="8"/>
  <c r="C14" i="8"/>
  <c r="C15" i="1" s="1"/>
  <c r="C11" i="10"/>
  <c r="C12" i="10" s="1"/>
  <c r="C16" i="1" s="1"/>
  <c r="C19" i="1"/>
  <c r="B83" i="4"/>
  <c r="C27" i="1"/>
  <c r="C21" i="1" s="1"/>
  <c r="C11" i="1" l="1"/>
  <c r="C29" i="1" s="1"/>
</calcChain>
</file>

<file path=xl/sharedStrings.xml><?xml version="1.0" encoding="utf-8"?>
<sst xmlns="http://schemas.openxmlformats.org/spreadsheetml/2006/main" count="688" uniqueCount="346">
  <si>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</si>
  <si>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</si>
  <si>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</si>
  <si>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</si>
  <si>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</si>
  <si>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</si>
  <si>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</si>
  <si>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</si>
  <si>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</si>
  <si>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</si>
  <si>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</si>
  <si>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</si>
  <si>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</si>
  <si>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 xml:space="preserve">Через платежную систему Chronopay на сайте www.rayfund.ru 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</si>
  <si>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</si>
  <si>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</si>
  <si>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</si>
  <si>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</si>
  <si>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через платёжную систему Chronopay</t>
  </si>
  <si>
    <t>в ПАО "Промсвязьбанк"</t>
  </si>
  <si>
    <t>Благотворительный фонд</t>
  </si>
  <si>
    <t>помощи бездомным животным "РЭЙ"</t>
  </si>
  <si>
    <t>Зачислено на р/сч за вычетом комиссии оператора (3%)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</si>
  <si>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</si>
  <si>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</si>
  <si>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</si>
  <si>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</si>
  <si>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</si>
  <si>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</si>
  <si>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</si>
  <si>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</si>
  <si>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Благотворительное пожертвование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</si>
  <si>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</si>
  <si>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</si>
  <si>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 (5%)</t>
  </si>
  <si>
    <t>Зачислено на р/сч за вычетом комиссии оператора</t>
  </si>
  <si>
    <t>Благотворитель (последние 4 цифры номера телефона)</t>
  </si>
  <si>
    <t>в т.ч. долгосрочные проекты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</si>
  <si>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</si>
  <si>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</si>
  <si>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Программа "Универсальное мобильное приложение для помощи бездомным животным и животным из приютов", 
реализуемая на средства, полученные из бюджета г. Москвы (субсидия)</t>
  </si>
  <si>
    <t>Программа "Универсальное мобильное приложение для помощи бездомным животным и животным из приютов", реализуемая на средства, полученные из бюджета г. Москвы (субсидия)</t>
  </si>
  <si>
    <t>Назначение</t>
  </si>
  <si>
    <t>Благотворительные пожертвования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</si>
  <si>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</si>
  <si>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</si>
  <si>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</si>
  <si>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Пожертвование на уставную деятельность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</si>
  <si>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</si>
  <si>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</si>
  <si>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</si>
  <si>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Оплата за вет. услуги - лечение кота Макса в вет. центре "Комондор"</t>
  </si>
  <si>
    <t>Благотворительные пожертвования от физ. лиц</t>
  </si>
  <si>
    <t>Прочие поступления и благотворительные пожертвования</t>
  </si>
  <si>
    <t>Анонимно</t>
  </si>
  <si>
    <t>Высоцкий Александр</t>
  </si>
  <si>
    <t>Фирсова Ирина</t>
  </si>
  <si>
    <t xml:space="preserve">Сергеева Марина </t>
  </si>
  <si>
    <t xml:space="preserve">Макарова Юлия </t>
  </si>
  <si>
    <t xml:space="preserve">Семенова Анна </t>
  </si>
  <si>
    <t xml:space="preserve">Иванов Иван Иванович </t>
  </si>
  <si>
    <t xml:space="preserve">Конбекова Ксения </t>
  </si>
  <si>
    <t xml:space="preserve">Рюмина Елизавета </t>
  </si>
  <si>
    <t xml:space="preserve">Шаркова Ольга </t>
  </si>
  <si>
    <t>Цветкова Наталья Валерьевна</t>
  </si>
  <si>
    <t xml:space="preserve">Пожертвование от БФ "Нужна помощь" в рамках благотворительной программы "Нужна помощь" </t>
  </si>
  <si>
    <t>Пожертвование от Фонда поддержки и развития филантропии "КАФ", собранные в рамках программы "Благо.ру"</t>
  </si>
  <si>
    <t>Сдача наличных в банк (благотворительные пожертвования, переданные в кассу Фонда)</t>
  </si>
  <si>
    <t>Оплата за вет. услуги - лечение кошки Лоры в вет. центре "Комондор"</t>
  </si>
  <si>
    <t>Оплата за вет. услуги - лечение кошки Таси в вет. центре "Комондор"</t>
  </si>
  <si>
    <t>Оплата за вет. услуги - лечение кота Льюиса в вет. центре "Комондор"</t>
  </si>
  <si>
    <t>Сумма, руб. 
(за вычетом комиссии)</t>
  </si>
  <si>
    <t>за май 2017 года</t>
  </si>
  <si>
    <t>Общая сумма пожертвований за май 2017г.</t>
  </si>
  <si>
    <t>Произведенные расходы за май 2017г.</t>
  </si>
  <si>
    <t>Остаток средств на 31.05.2017</t>
  </si>
  <si>
    <t>Остаток средств на 01.05.2017</t>
  </si>
  <si>
    <t xml:space="preserve"> за май 2017 года</t>
  </si>
  <si>
    <t>Комиссия банков за май 2017</t>
  </si>
  <si>
    <t xml:space="preserve">Благотворительное пожертвование </t>
  </si>
  <si>
    <t>02.05.2017</t>
  </si>
  <si>
    <t xml:space="preserve">Дагаева Ксения </t>
  </si>
  <si>
    <t xml:space="preserve">Савельева Анна </t>
  </si>
  <si>
    <t>03.05.2017</t>
  </si>
  <si>
    <t>Базулин Игорь Алексеевич</t>
  </si>
  <si>
    <t>04.05.2017</t>
  </si>
  <si>
    <t xml:space="preserve">Давтян Джемма </t>
  </si>
  <si>
    <t>05.05.2017</t>
  </si>
  <si>
    <t>Соболева Юлия Маратовна</t>
  </si>
  <si>
    <t>10.05.2017</t>
  </si>
  <si>
    <t xml:space="preserve">Рыжкова Наталья </t>
  </si>
  <si>
    <t xml:space="preserve">Дружинина Ирина </t>
  </si>
  <si>
    <t xml:space="preserve">Солнцева Елена </t>
  </si>
  <si>
    <t xml:space="preserve">Маркова Юлия </t>
  </si>
  <si>
    <t xml:space="preserve">Моисеева Инга </t>
  </si>
  <si>
    <t xml:space="preserve">Пыленок Кристина </t>
  </si>
  <si>
    <t>11.05.2017</t>
  </si>
  <si>
    <t xml:space="preserve">Старых Ольга Москва </t>
  </si>
  <si>
    <t xml:space="preserve">Студеникин Юрий </t>
  </si>
  <si>
    <t>15.05.2017</t>
  </si>
  <si>
    <t xml:space="preserve">Кирсанова Анастасия </t>
  </si>
  <si>
    <t>16.05.2017</t>
  </si>
  <si>
    <t xml:space="preserve">Валеев Ренат </t>
  </si>
  <si>
    <t>17.05.2017</t>
  </si>
  <si>
    <t>Чернышова Алина Николаевна</t>
  </si>
  <si>
    <t>Беспалова Юлия Ярославовна</t>
  </si>
  <si>
    <t>18.05.2017</t>
  </si>
  <si>
    <t>Шибанов Алексей Юрьевич</t>
  </si>
  <si>
    <t xml:space="preserve">Бобровская Ольга </t>
  </si>
  <si>
    <t>Иванчук Максим Михайлович</t>
  </si>
  <si>
    <t>19.05.2017</t>
  </si>
  <si>
    <t xml:space="preserve">Суетинов Евгений </t>
  </si>
  <si>
    <t xml:space="preserve">Сметанина Инга </t>
  </si>
  <si>
    <t xml:space="preserve">Галин Валентин </t>
  </si>
  <si>
    <t xml:space="preserve">Карпецкая Екатерина </t>
  </si>
  <si>
    <t xml:space="preserve">Шульженко Станислав </t>
  </si>
  <si>
    <t>22.05.2017</t>
  </si>
  <si>
    <t>Захаренко Наталья Петровна</t>
  </si>
  <si>
    <t>Воронин Кирилл</t>
  </si>
  <si>
    <t xml:space="preserve">Повалищева Светлана </t>
  </si>
  <si>
    <t>23.05.2017</t>
  </si>
  <si>
    <t xml:space="preserve">Наделяева Татьяна </t>
  </si>
  <si>
    <t>24.05.2017</t>
  </si>
  <si>
    <t xml:space="preserve">Капчиц Марк Борисович </t>
  </si>
  <si>
    <t>25.05.2017</t>
  </si>
  <si>
    <t xml:space="preserve">Дунаева Анна </t>
  </si>
  <si>
    <t>26.05.2017</t>
  </si>
  <si>
    <t xml:space="preserve">Вероника Вероника </t>
  </si>
  <si>
    <t xml:space="preserve">Шикер Анна </t>
  </si>
  <si>
    <t>29.05.2017</t>
  </si>
  <si>
    <t>Цыро Любовь Александровна</t>
  </si>
  <si>
    <t>Чикина Наталья</t>
  </si>
  <si>
    <t>30.05.2017</t>
  </si>
  <si>
    <t xml:space="preserve">Богданова Анна </t>
  </si>
  <si>
    <t xml:space="preserve">Майорова Оксана </t>
  </si>
  <si>
    <t>31.05.2017</t>
  </si>
  <si>
    <t xml:space="preserve">Дудина Юлия </t>
  </si>
  <si>
    <t xml:space="preserve">П Анна </t>
  </si>
  <si>
    <t>Благотворительное пожертвование на лечение кота Чипа</t>
  </si>
  <si>
    <t>Благотворительное пожертвование на лечение кошки Шарлотты</t>
  </si>
  <si>
    <t>Благотворительное пожертвование на лечение кошки Эльзы</t>
  </si>
  <si>
    <t>Благотворительное пожертвование на лечение собаки Мани</t>
  </si>
  <si>
    <t>Благотворительное пожертвование на лечение собаки Спарты</t>
  </si>
  <si>
    <t>Сдача наличных в банк (благотворительные пожертвования, собранные в ящик для сбора пожертвований, установленный в вет. клинике "Орикс")</t>
  </si>
  <si>
    <t>Благотворительное пожертвование от компании "Еврочехол"</t>
  </si>
  <si>
    <t>Сдача наличных в банк (благотворительные пожертвования, собранные в ящик для сбора пожертвований, установленный в консалтинговой компании "Понтифик")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</si>
  <si>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</si>
  <si>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>Сдача наличных в банк (благотворительные пожертвования, собранные в ящик для сбора пожертвований, установленный в вет. клинике "Аист-вет" в Строгино)</t>
  </si>
  <si>
    <t>Сдача наличных в банк (благотворительные пожертвования, собранные в ящик для сбора пожертвований, установленный в Бутике "Bed for Pet")</t>
  </si>
  <si>
    <t>Сдача наличных в банк (благотворительные пожертвования, собранные в ящик для сбора пожертвований, установленный в вет. клинике "Северное сияние")</t>
  </si>
  <si>
    <t>Благотворительные пожертвования, собранные на МосВегФест-2017</t>
  </si>
  <si>
    <t xml:space="preserve">Благотворительные пожертвования, собранные на портале dobro.mail.ru в рамках проекта "Эффективная помощь бездомным собакам и кошкам" </t>
  </si>
  <si>
    <t>Сдача наличных в банк (благотворительные пожертвования, собранные в ящик для сбора пожертвований, установленный в центре красоты "100лица")</t>
  </si>
  <si>
    <t>Сдача наличных в банк (благотворительные пожертвования, собранные в ящик для сбора пожертвований, установленный в вет. клинике "Алисавет" на ул. Лобачевского)</t>
  </si>
  <si>
    <t>Оплата за вет. услуги - лечение собаки Полкана в вет. клинике "Биоконтроль"</t>
  </si>
  <si>
    <t>Оплата за вет. услуги - лечение кота Джинджера в вет. клинике "Белый Клык"</t>
  </si>
  <si>
    <t>Оплата за вет. услуги - лечение кота Рэда в вет. клинике "Белый Клык"</t>
  </si>
  <si>
    <t>Оплата за вет. услуги - лечение кошки Таси в вет. клинике "Белый Клык"</t>
  </si>
  <si>
    <t>Оплата за вет. услуги - лечение кота Вениамина в вет. центре "Комондор"</t>
  </si>
  <si>
    <t>Оплата за вет. услуги - лечение кота Рэда в вет. центре "Комондор"</t>
  </si>
  <si>
    <t>Оплата за вет. услуги - лечение кота Чипа в вет. центре "Комондор"</t>
  </si>
  <si>
    <t>Оплата за вет. услуги - прием вет. врача-офтальмолога собаки Пирата в центре доктора Шилкина А.Г.</t>
  </si>
  <si>
    <t>Оплата за вет. услуги - прием вет. врача-офтальмолога собаки Саймона в центре доктора Шилкина А.Г.</t>
  </si>
  <si>
    <t>Оплата за вет. услуги - прием вет. врача-офтальмолога собаки Сэма в центре доктора Шилкина А.Г.</t>
  </si>
  <si>
    <t>Оплата за вет. услуги - лечение кошки Фани в вет. центре "Комондор"</t>
  </si>
  <si>
    <t>Оплата за вет. услуги - лечение кошки Шарлотты в вет. центре "Комондор"</t>
  </si>
  <si>
    <t>Оплата за вет. услуги - лечение кошки Эльзы в вет. центре "Комондор"</t>
  </si>
  <si>
    <t>Оплата за вет. услуги - лечение кота Зайца в вет. центре "Комондор"</t>
  </si>
  <si>
    <t>Оплата за вет. услуги - лечение собаки Мани в вет. клинике "Биоконтроль"</t>
  </si>
  <si>
    <t>Оплата за вет. услуги - лечение собаки Спарты в вет. клинике "Биоконтроль"</t>
  </si>
  <si>
    <t>Оплата за вет. услуги для собаки Малыша в вет. клинике "Биоконтроль"</t>
  </si>
  <si>
    <t>Оплата за вет. услуги - кастрацию 1 кобеля в вет. клинике "МобиДок"</t>
  </si>
  <si>
    <t>Оплата за вет. услуги - лечение собаки Амилии в вет. клинике "Биоконтроль"</t>
  </si>
  <si>
    <t>Оплата за вет. услуги - лечение кошки Майи в вет. клинике "Биоконтроль"</t>
  </si>
  <si>
    <t>Оплата за вет. услуги - стерилизацию 1 кошки в вет. клинике "Аист-вет" Одинцово</t>
  </si>
  <si>
    <t>Оплата за вет. услуги - стерилизацию 1 кошки и кастрацию 3 котов в вет. клинике "Аист-Вет" Бутово</t>
  </si>
  <si>
    <t>Оплата за вет. услуги - стерилизацию 1 кошки в вет. клинике "Аист-Вет" Одинцово</t>
  </si>
  <si>
    <t>12.05.2017</t>
  </si>
  <si>
    <t>Оплата за вет. услуги - стерилизацию 2-х кошек в вет. клинике "Фауна"</t>
  </si>
  <si>
    <t>Оплата за вет. услуги - кастрацию 1 кобеля и стерилизацию 1 кошки в вет. клинике "Алисавет"</t>
  </si>
  <si>
    <t>Оплата за вет. услуги - стерилизацию 1 кошки и кастрацию 1 кобеля в клинике Аист-вет Строгино</t>
  </si>
  <si>
    <t>Оплата за вет. услуги - стерилизацию 1 кошки и 1 собаки в вет. клинике "Вет-ОК"</t>
  </si>
  <si>
    <t>Оплата за вет. услуги - стерилизацию 1 собаки в вет. клинике "Аист-Вет" Бутово</t>
  </si>
  <si>
    <t>Оплата за вет. услуги - стерилизацию 1 собаки, вет. препараты в вет. клинике "Идеал"</t>
  </si>
  <si>
    <t>Оплата за вет. услуги - стерилизацию 1 кошки в вет. клинике "Аист-Вет" Бутово</t>
  </si>
  <si>
    <t>Оплата труда АУП (координирование и развитие Фонда, 2 человека) за вторую половину апреля 2017</t>
  </si>
  <si>
    <t>Перечисление налогов и взносов от ФОТ за апрель 2017</t>
  </si>
  <si>
    <t>Оплата труда АУП (координирование и развитие Фонда, 2 человека) за май 2017</t>
  </si>
  <si>
    <t>Оплата труда (менеджер проекта, 1 человек) за вторую половину апреля 2017</t>
  </si>
  <si>
    <t>Оплата труда (менеджер проекта, 1 человек) за май 2018</t>
  </si>
  <si>
    <t>Перечисление налогов и взносов от ФОТ за май 2017</t>
  </si>
  <si>
    <t>Оплата за оказание информационных услуг за апрель 2017</t>
  </si>
  <si>
    <t>Оплата за наполнитель для утепления вольеров для кошек для волонтерской группы "Второй шанс"</t>
  </si>
  <si>
    <t>Оплата за вет. препарат "Барс" для собак для приюта "Собачий рай"</t>
  </si>
  <si>
    <t>Оплата за вет. препараты, амуницию и консервы для собак для приюта "Искра"</t>
  </si>
  <si>
    <t>I ERILINA-KHAREBOVA</t>
  </si>
  <si>
    <t>SAMOHVALOVA</t>
  </si>
  <si>
    <t>NATALIA</t>
  </si>
  <si>
    <t>MOMENTUM R</t>
  </si>
  <si>
    <t>T.KONSTANTINOVA</t>
  </si>
  <si>
    <t>KONSTANTINOVA</t>
  </si>
  <si>
    <t>DARYA SOLOVEVA</t>
  </si>
  <si>
    <t>DARYA OBYSKALOVA</t>
  </si>
  <si>
    <t>SVETLANA SAMARSKAYA</t>
  </si>
  <si>
    <t>VITALIY BALAKHONOV</t>
  </si>
  <si>
    <t>ELVIRA GERASIMOVA</t>
  </si>
  <si>
    <t>MARK KUZNETSOV</t>
  </si>
  <si>
    <t>DMITRY STEPANOV</t>
  </si>
  <si>
    <t>ANNA PAVLOVSKAYA</t>
  </si>
  <si>
    <t>SVETLANA MIRONOVA</t>
  </si>
  <si>
    <t>KHAGANI YUSIBOV</t>
  </si>
  <si>
    <t>ANTON KHITRENKO</t>
  </si>
  <si>
    <t>ANNA MARISYUK</t>
  </si>
  <si>
    <t>OKSANA ELETSKAYA</t>
  </si>
  <si>
    <t>MARIIA BABKINA</t>
  </si>
  <si>
    <t>TATYANA SPITSYNA</t>
  </si>
  <si>
    <t>ULYANA TKACHENKO</t>
  </si>
  <si>
    <t>VASILIY PLOTNIKOV</t>
  </si>
  <si>
    <t>ILYA SHULGA</t>
  </si>
  <si>
    <t>VALERIYA ZHIGACHEVA</t>
  </si>
  <si>
    <t>PETUKH VALENTINA</t>
  </si>
  <si>
    <t>MARIA SOKOLOVA</t>
  </si>
  <si>
    <t>MARIYA USHAKOVA</t>
  </si>
  <si>
    <t>ALEXANDRA GROMOVA</t>
  </si>
  <si>
    <t>DMITRY EFIMOV</t>
  </si>
  <si>
    <t>NATALIA GUKASYAN</t>
  </si>
  <si>
    <t>DMITRY MALYSHEV</t>
  </si>
  <si>
    <t>IULIIA DUMCHEVA</t>
  </si>
  <si>
    <t>TATYANA BONDARENKO</t>
  </si>
  <si>
    <t>ANDREY BELYAEV</t>
  </si>
  <si>
    <t>IGOR NEZHDANOV</t>
  </si>
  <si>
    <t>ALINA TIMOFEEVA</t>
  </si>
  <si>
    <t>KRISTINA SAMOHVALOVA</t>
  </si>
  <si>
    <t>NATALIA MARTIANOVA</t>
  </si>
  <si>
    <t>DARYA DZYUBA</t>
  </si>
  <si>
    <t>JULIA LAZAREVA</t>
  </si>
  <si>
    <t>OKSANA VASILEVSKAYA</t>
  </si>
  <si>
    <t>MARIA GALDYCKAYA</t>
  </si>
  <si>
    <t>ANNA KURGAN</t>
  </si>
  <si>
    <t>KSENIYA SEREDKINA</t>
  </si>
  <si>
    <t>TATIANA BEZVERKHAIA</t>
  </si>
  <si>
    <t>ANASTASIA BEKRENEVA</t>
  </si>
  <si>
    <t>ELENA MATVEICHEVA</t>
  </si>
  <si>
    <t>EKATERINA NEGRILO</t>
  </si>
  <si>
    <t>BORIS OSTROVSKIY</t>
  </si>
  <si>
    <t>IRINA KRASYUKOVA</t>
  </si>
  <si>
    <t>OLGA ZOTINA</t>
  </si>
  <si>
    <t>LEID MORLOT</t>
  </si>
  <si>
    <t>VALERIYA YAKHINA</t>
  </si>
  <si>
    <t>IRINA SUKHOMLINOVA</t>
  </si>
  <si>
    <t>OLGA MESCHERSKAYA</t>
  </si>
  <si>
    <t>ANNA KOTOVA</t>
  </si>
  <si>
    <t>ELENA ABROSIMOVA</t>
  </si>
  <si>
    <t>ANTON NIKOLAENKO</t>
  </si>
  <si>
    <t>SHPILEVSKYA ELENA</t>
  </si>
  <si>
    <t>MARINA PETUKHOVA</t>
  </si>
  <si>
    <t>SVETLANA LEBEDEVA</t>
  </si>
  <si>
    <t>TATYANA VOKHMYANINA</t>
  </si>
  <si>
    <t>NIKISHINA TATIANA</t>
  </si>
  <si>
    <t>EVGENIYA VOLNOVA</t>
  </si>
  <si>
    <t>TATYANA RYCHKOVA</t>
  </si>
  <si>
    <t>YARKINA YULIA</t>
  </si>
  <si>
    <t>TATIANA SHAMARDINA</t>
  </si>
  <si>
    <t>DARYA KAMENEVA</t>
  </si>
  <si>
    <t>YURIY KRASIKOV</t>
  </si>
  <si>
    <t>ALENA SINICHKINA</t>
  </si>
  <si>
    <t>NATALIA SYSOEVA</t>
  </si>
  <si>
    <t>SVITLANA ZHELTOVA</t>
  </si>
  <si>
    <t>ANNA SHMIDT</t>
  </si>
  <si>
    <t>SVETLANA AVALIANI</t>
  </si>
  <si>
    <t>DUBIKOVA ELENA</t>
  </si>
  <si>
    <t>EKATERINA ANTONYUK</t>
  </si>
  <si>
    <t>ELENA DAVYDOVA</t>
  </si>
  <si>
    <t>IRINA GROMOVA</t>
  </si>
  <si>
    <t>SVETLANA LOGASHKINA</t>
  </si>
  <si>
    <t>ZOYA KAREVA</t>
  </si>
  <si>
    <t>ALEKSANDRA SOKOLOVA</t>
  </si>
  <si>
    <t>ANNA ROMANOVA</t>
  </si>
  <si>
    <t>MARIYA MAKEEVA</t>
  </si>
  <si>
    <t>NATALIA CHUBYKINA</t>
  </si>
  <si>
    <t>MARIYA BEVZA</t>
  </si>
  <si>
    <t>KONSTANTIN LARIONOV</t>
  </si>
  <si>
    <t>Davydova Natalya</t>
  </si>
  <si>
    <t>200,00 RUB</t>
  </si>
  <si>
    <t>Екатерина Станкевич</t>
  </si>
  <si>
    <t>5000,00 RUB</t>
  </si>
  <si>
    <t>Благотворительное пожертвование для кошки Эльзы</t>
  </si>
  <si>
    <t>Tatiana Chernenkaya</t>
  </si>
  <si>
    <t>545,15 RUB</t>
  </si>
  <si>
    <t>Нина Маммаева</t>
  </si>
  <si>
    <t>Оплата за вет. услуги - стерилизацию 3 кошек, 1 собаки и кастрацию 1 кобеля в вет. клинике "Умка"</t>
  </si>
  <si>
    <t>Оплата за услуги связи за май 2017</t>
  </si>
  <si>
    <t>Оплата за вет. услуги - вакцинация 3 кошек вет. центре "Зоовет"</t>
  </si>
  <si>
    <t xml:space="preserve">Оплата за печать листовок для фестиваля "Собаки в городе" </t>
  </si>
  <si>
    <t xml:space="preserve">Оплата за канцелярские и хозяйственные товары для фестиваля "Собаки в городе" </t>
  </si>
  <si>
    <t>Оплата за корм и наполнитель для кошачьего туалета для кота Вениамина</t>
  </si>
  <si>
    <t xml:space="preserve">Оплата за уф-печать на раздаточной продукции для фестиваля "Собаки в городе" </t>
  </si>
  <si>
    <t xml:space="preserve">Оплата за основание наливное для воды или песка для фестиваля "Собаки в городе" </t>
  </si>
  <si>
    <t>Оплата за изготовление афиш для фестиваля "Собаки в городе"</t>
  </si>
  <si>
    <t>Оплата за шары для фестиваля "Собаки в городе"</t>
  </si>
  <si>
    <t>Закурдаева Светлана Александровна</t>
  </si>
  <si>
    <t>Шилимова Рушания Рафаэльевна</t>
  </si>
  <si>
    <t>Артем</t>
  </si>
  <si>
    <t>Ирина Зенова</t>
  </si>
  <si>
    <t>Alven Hu</t>
  </si>
  <si>
    <t>6553</t>
  </si>
  <si>
    <t>3399</t>
  </si>
  <si>
    <t>3606</t>
  </si>
  <si>
    <t>9902</t>
  </si>
  <si>
    <t>7348</t>
  </si>
  <si>
    <t>9134</t>
  </si>
  <si>
    <t>4274</t>
  </si>
  <si>
    <t>2259</t>
  </si>
  <si>
    <t>9798</t>
  </si>
  <si>
    <t>4253</t>
  </si>
  <si>
    <t>0138</t>
  </si>
  <si>
    <t>1357</t>
  </si>
  <si>
    <t>9410</t>
  </si>
  <si>
    <t>3001</t>
  </si>
  <si>
    <t>0514</t>
  </si>
  <si>
    <t>2035</t>
  </si>
  <si>
    <t>1128</t>
  </si>
  <si>
    <t>9577</t>
  </si>
  <si>
    <t>4344</t>
  </si>
  <si>
    <t>5575</t>
  </si>
  <si>
    <t>6186</t>
  </si>
  <si>
    <t>8616</t>
  </si>
  <si>
    <t>2734</t>
  </si>
  <si>
    <t>0772</t>
  </si>
  <si>
    <t>2161</t>
  </si>
  <si>
    <t>7209</t>
  </si>
  <si>
    <t>6654</t>
  </si>
  <si>
    <t>6587</t>
  </si>
  <si>
    <t>0868</t>
  </si>
  <si>
    <t>6218</t>
  </si>
  <si>
    <t>3515</t>
  </si>
  <si>
    <t>6882</t>
  </si>
  <si>
    <t>3778</t>
  </si>
  <si>
    <t>2993</t>
  </si>
  <si>
    <t>9879</t>
  </si>
  <si>
    <t>По состоянию на 31.05.17 средства еще не зачислены на р/сч Фонда и будут учтены в отчете за июнь 2017г.</t>
  </si>
  <si>
    <t xml:space="preserve">Оплата за вет. услуги - стерилизацию 2 кошек и кастрацию 1 кота в вет. клинике "КрасногорьеВет" </t>
  </si>
  <si>
    <t>Оплата за услуги почты</t>
  </si>
  <si>
    <t>Оплата за корм для кота Вениамина</t>
  </si>
  <si>
    <t>Оплата за лекарственные препараты для кота Вениамина</t>
  </si>
  <si>
    <t>ЗАО «РУСКАН»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</si>
</sst>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0&quot;р.&quot;"/>
    <numFmt numFmtId="180" formatCode="#\ ##0.00"/>
  </numFmts>
  <fonts count="1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15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 shrinkToFit="1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5" xfId="0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2" fontId="0" fillId="0" borderId="0" xfId="0" applyNumberFormat="1" applyFill="1" applyProtection="1"/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173" fontId="2" fillId="4" borderId="7" xfId="0" applyNumberFormat="1" applyFont="1" applyFill="1" applyBorder="1" applyAlignment="1" applyProtection="1">
      <alignment horizontal="center"/>
    </xf>
    <xf numFmtId="4" fontId="0" fillId="4" borderId="3" xfId="0" applyNumberForma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/>
    </xf>
    <xf numFmtId="173" fontId="9" fillId="4" borderId="4" xfId="0" applyNumberFormat="1" applyFont="1" applyFill="1" applyBorder="1" applyAlignment="1" applyProtection="1">
      <alignment horizontal="right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0" fontId="0" fillId="3" borderId="3" xfId="0" applyFill="1" applyBorder="1" applyProtection="1"/>
    <xf numFmtId="0" fontId="11" fillId="3" borderId="4" xfId="0" applyFont="1" applyFill="1" applyBorder="1" applyProtection="1"/>
    <xf numFmtId="49" fontId="1" fillId="0" borderId="5" xfId="0" applyNumberFormat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left" vertical="center" shrinkToFit="1"/>
    </xf>
    <xf numFmtId="0" fontId="14" fillId="0" borderId="0" xfId="0" applyFont="1" applyFill="1" applyProtection="1"/>
    <xf numFmtId="0" fontId="9" fillId="0" borderId="8" xfId="0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/>
    </xf>
    <xf numFmtId="16" fontId="0" fillId="0" borderId="0" xfId="0" applyNumberFormat="1" applyFill="1" applyProtection="1"/>
    <xf numFmtId="14" fontId="0" fillId="0" borderId="9" xfId="0" applyNumberFormat="1" applyFill="1" applyBorder="1" applyAlignment="1" applyProtection="1">
      <alignment horizontal="center" vertical="center"/>
    </xf>
    <xf numFmtId="4" fontId="0" fillId="0" borderId="9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 applyProtection="1">
      <alignment horizontal="center" vertical="center"/>
    </xf>
    <xf numFmtId="0" fontId="1" fillId="0" borderId="6" xfId="0" applyFont="1" applyFill="1" applyBorder="1" applyProtection="1"/>
    <xf numFmtId="4" fontId="0" fillId="0" borderId="1" xfId="0" applyNumberFormat="1" applyBorder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4" fontId="1" fillId="0" borderId="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4" fontId="1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 wrapText="1"/>
    </xf>
    <xf numFmtId="4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14" fontId="0" fillId="0" borderId="0" xfId="0" applyNumberFormat="1" applyFill="1" applyProtection="1"/>
    <xf numFmtId="4" fontId="1" fillId="2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4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4" fontId="1" fillId="0" borderId="5" xfId="0" applyNumberFormat="1" applyFont="1" applyFill="1" applyBorder="1" applyAlignment="1" applyProtection="1">
      <alignment horizontal="center" vertical="center" wrapText="1"/>
    </xf>
    <xf numFmtId="14" fontId="1" fillId="2" borderId="5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left" vertical="center" shrinkToFit="1"/>
    </xf>
    <xf numFmtId="180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Protection="1"/>
    <xf numFmtId="2" fontId="1" fillId="0" borderId="0" xfId="0" applyNumberFormat="1" applyFont="1" applyFill="1" applyProtection="1"/>
    <xf numFmtId="4" fontId="0" fillId="0" borderId="0" xfId="0" applyNumberFormat="1" applyFill="1" applyAlignment="1" applyProtection="1">
      <alignment horizont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5" fillId="4" borderId="3" xfId="0" applyFont="1" applyFill="1" applyBorder="1" applyAlignment="1" applyProtection="1">
      <alignment horizontal="left" vertical="center"/>
    </xf>
    <xf numFmtId="4" fontId="12" fillId="0" borderId="0" xfId="0" applyNumberFormat="1" applyFont="1" applyFill="1" applyAlignment="1" applyProtection="1">
      <alignment horizontal="center" vertical="center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14" fontId="0" fillId="0" borderId="2" xfId="0" applyNumberFormat="1" applyFill="1" applyBorder="1" applyAlignment="1" applyProtection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  <xf numFmtId="14" fontId="0" fillId="0" borderId="11" xfId="0" applyNumberFormat="1" applyFill="1" applyBorder="1" applyAlignment="1" applyProtection="1">
      <alignment horizontal="center" vertical="center"/>
    </xf>
    <xf numFmtId="14" fontId="0" fillId="0" borderId="7" xfId="0" applyNumberForma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14" fontId="2" fillId="3" borderId="1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669" name="Рисунок 2">
          <a:extLst>
            <a:ext uri="{FF2B5EF4-FFF2-40B4-BE49-F238E27FC236}">
              <a16:creationId xmlns:a16="http://schemas.microsoft.com/office/drawing/2014/main" id="{FA9AB2CF-404D-4B99-A46E-1766F4848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5727" name="Рисунок 2">
          <a:extLst>
            <a:ext uri="{FF2B5EF4-FFF2-40B4-BE49-F238E27FC236}">
              <a16:creationId xmlns:a16="http://schemas.microsoft.com/office/drawing/2014/main" id="{970F0D85-2DB1-4A70-B5E0-D7CA4FA7F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735" name="Рисунок 2">
          <a:extLst>
            <a:ext uri="{FF2B5EF4-FFF2-40B4-BE49-F238E27FC236}">
              <a16:creationId xmlns:a16="http://schemas.microsoft.com/office/drawing/2014/main" id="{36176AD6-C24D-4FAE-8AA4-3F5F7C79E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2453" name="Рисунок 2">
          <a:extLst>
            <a:ext uri="{FF2B5EF4-FFF2-40B4-BE49-F238E27FC236}">
              <a16:creationId xmlns:a16="http://schemas.microsoft.com/office/drawing/2014/main" id="{795EF851-BEC1-4E27-9EA2-0A276CB0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2691" name="Рисунок 2">
          <a:extLst>
            <a:ext uri="{FF2B5EF4-FFF2-40B4-BE49-F238E27FC236}">
              <a16:creationId xmlns:a16="http://schemas.microsoft.com/office/drawing/2014/main" id="{FF90A6A4-1A7D-4A34-AC64-1D31BA014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749" name="Рисунок 2">
          <a:extLst>
            <a:ext uri="{FF2B5EF4-FFF2-40B4-BE49-F238E27FC236}">
              <a16:creationId xmlns:a16="http://schemas.microsoft.com/office/drawing/2014/main" id="{0C73C6D3-0E45-4B3F-B1BE-47495AAB4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655" name="Рисунок 2">
          <a:extLst>
            <a:ext uri="{FF2B5EF4-FFF2-40B4-BE49-F238E27FC236}">
              <a16:creationId xmlns:a16="http://schemas.microsoft.com/office/drawing/2014/main" id="{49C21AB7-08B5-4EB5-BEDC-BCC95D501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671" name="Рисунок 2">
          <a:extLst>
            <a:ext uri="{FF2B5EF4-FFF2-40B4-BE49-F238E27FC236}">
              <a16:creationId xmlns:a16="http://schemas.microsoft.com/office/drawing/2014/main" id="{14A40A66-D62B-49B8-994A-7B2088294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1493" name="Рисунок 2">
          <a:extLst>
            <a:ext uri="{FF2B5EF4-FFF2-40B4-BE49-F238E27FC236}">
              <a16:creationId xmlns:a16="http://schemas.microsoft.com/office/drawing/2014/main" id="{4EB36D76-9E3A-4362-8993-D586B6892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3715" name="Рисунок 2">
          <a:extLst>
            <a:ext uri="{FF2B5EF4-FFF2-40B4-BE49-F238E27FC236}">
              <a16:creationId xmlns:a16="http://schemas.microsoft.com/office/drawing/2014/main" id="{FF1E690F-FBFC-49B2-9AE4-A124DB31F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6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10" customWidth="1"/>
    <col min="4" max="4" width="11.140625" customWidth="1"/>
    <col min="5" max="5" width="10" bestFit="1" customWidth="1"/>
  </cols>
  <sheetData>
    <row r="1" spans="1:5" ht="18.75" x14ac:dyDescent="0.3">
      <c r="B1" s="131" t="s">
        <v>20</v>
      </c>
      <c r="C1" s="131"/>
    </row>
    <row r="2" spans="1:5" ht="18.75" x14ac:dyDescent="0.3">
      <c r="B2" s="131" t="s">
        <v>21</v>
      </c>
      <c r="C2" s="131"/>
    </row>
    <row r="3" spans="1:5" ht="18.75" x14ac:dyDescent="0.3">
      <c r="B3" s="41"/>
      <c r="C3" s="41"/>
    </row>
    <row r="4" spans="1:5" ht="18.75" x14ac:dyDescent="0.3">
      <c r="B4" s="130" t="s">
        <v>3</v>
      </c>
      <c r="C4" s="130"/>
    </row>
    <row r="5" spans="1:5" ht="18.75" x14ac:dyDescent="0.3">
      <c r="B5" s="130" t="s">
        <v>17</v>
      </c>
      <c r="C5" s="130"/>
    </row>
    <row r="6" spans="1:5" ht="18.75" x14ac:dyDescent="0.25">
      <c r="B6" s="133" t="s">
        <v>72</v>
      </c>
      <c r="C6" s="133"/>
    </row>
    <row r="7" spans="1:5" ht="15" customHeight="1" x14ac:dyDescent="0.25">
      <c r="B7" s="42"/>
      <c r="C7" s="42"/>
    </row>
    <row r="9" spans="1:5" x14ac:dyDescent="0.25">
      <c r="A9" s="126" t="s">
        <v>76</v>
      </c>
      <c r="B9" s="127"/>
      <c r="C9" s="33">
        <v>747210.97</v>
      </c>
      <c r="D9" s="65"/>
      <c r="E9" s="65"/>
    </row>
    <row r="10" spans="1:5" x14ac:dyDescent="0.25">
      <c r="C10" s="34"/>
      <c r="D10" s="65"/>
    </row>
    <row r="11" spans="1:5" x14ac:dyDescent="0.25">
      <c r="A11" s="126" t="s">
        <v>73</v>
      </c>
      <c r="B11" s="127"/>
      <c r="C11" s="35">
        <f>SUM(C12:C19)</f>
        <v>429212.348</v>
      </c>
    </row>
    <row r="12" spans="1:5" x14ac:dyDescent="0.25">
      <c r="A12" s="128" t="s">
        <v>13</v>
      </c>
      <c r="B12" s="129"/>
      <c r="C12" s="36">
        <f>Chronopay!B30</f>
        <v>10233.5</v>
      </c>
    </row>
    <row r="13" spans="1:5" x14ac:dyDescent="0.25">
      <c r="A13" s="128" t="s">
        <v>50</v>
      </c>
      <c r="B13" s="129"/>
      <c r="C13" s="36">
        <f>CloudPayments!B88</f>
        <v>117236.598</v>
      </c>
    </row>
    <row r="14" spans="1:5" x14ac:dyDescent="0.25">
      <c r="A14" s="128" t="s">
        <v>27</v>
      </c>
      <c r="B14" s="129"/>
      <c r="C14" s="36">
        <f>PayPal!D13</f>
        <v>5909.5499999999993</v>
      </c>
    </row>
    <row r="15" spans="1:5" x14ac:dyDescent="0.25">
      <c r="A15" s="128" t="s">
        <v>30</v>
      </c>
      <c r="B15" s="129"/>
      <c r="C15" s="36">
        <f>Yandex!C14</f>
        <v>3304.8</v>
      </c>
    </row>
    <row r="16" spans="1:5" x14ac:dyDescent="0.25">
      <c r="A16" s="128" t="s">
        <v>33</v>
      </c>
      <c r="B16" s="129"/>
      <c r="C16" s="36">
        <f>Qiwi!C12</f>
        <v>237.5</v>
      </c>
    </row>
    <row r="17" spans="1:6" x14ac:dyDescent="0.25">
      <c r="A17" s="74" t="s">
        <v>45</v>
      </c>
      <c r="B17" s="75"/>
      <c r="C17" s="36">
        <f>Смс!C53</f>
        <v>0</v>
      </c>
    </row>
    <row r="18" spans="1:6" x14ac:dyDescent="0.25">
      <c r="A18" s="20" t="s">
        <v>14</v>
      </c>
      <c r="B18" s="20"/>
      <c r="C18" s="36">
        <f>ПСБ!B15</f>
        <v>120300</v>
      </c>
    </row>
    <row r="19" spans="1:6" x14ac:dyDescent="0.25">
      <c r="A19" s="20" t="s">
        <v>26</v>
      </c>
      <c r="B19" s="20"/>
      <c r="C19" s="36">
        <f>SUM(СБ!B11:B89)</f>
        <v>171990.39999999999</v>
      </c>
    </row>
    <row r="20" spans="1:6" x14ac:dyDescent="0.25">
      <c r="A20" s="83"/>
      <c r="B20" s="24"/>
      <c r="C20" s="37"/>
    </row>
    <row r="21" spans="1:6" x14ac:dyDescent="0.25">
      <c r="A21" s="126" t="s">
        <v>74</v>
      </c>
      <c r="B21" s="132"/>
      <c r="C21" s="38">
        <f>SUM(C22:C27)</f>
        <v>424835.85</v>
      </c>
      <c r="E21" s="49"/>
    </row>
    <row r="22" spans="1:6" x14ac:dyDescent="0.25">
      <c r="A22" s="21" t="s">
        <v>4</v>
      </c>
      <c r="B22" s="22"/>
      <c r="C22" s="39">
        <f>SUM(Расходы!B11:B13)</f>
        <v>29247</v>
      </c>
    </row>
    <row r="23" spans="1:6" x14ac:dyDescent="0.25">
      <c r="A23" s="20" t="s">
        <v>8</v>
      </c>
      <c r="B23" s="23"/>
      <c r="C23" s="40">
        <f>SUM(Расходы!B15:B45)</f>
        <v>125256.4</v>
      </c>
    </row>
    <row r="24" spans="1:6" x14ac:dyDescent="0.25">
      <c r="A24" s="20" t="s">
        <v>9</v>
      </c>
      <c r="B24" s="23"/>
      <c r="C24" s="40">
        <f>SUM(Расходы!B47:B59)</f>
        <v>74143.59</v>
      </c>
    </row>
    <row r="25" spans="1:6" x14ac:dyDescent="0.25">
      <c r="A25" s="20" t="s">
        <v>39</v>
      </c>
      <c r="B25" s="23"/>
      <c r="C25" s="40">
        <f>SUM(Расходы!B61:B68)</f>
        <v>40473.97</v>
      </c>
    </row>
    <row r="26" spans="1:6" ht="45" customHeight="1" x14ac:dyDescent="0.25">
      <c r="A26" s="122" t="s">
        <v>41</v>
      </c>
      <c r="B26" s="123"/>
      <c r="C26" s="40">
        <f>SUM(Расходы!B70:B73)</f>
        <v>59070</v>
      </c>
    </row>
    <row r="27" spans="1:6" x14ac:dyDescent="0.25">
      <c r="A27" s="20" t="s">
        <v>15</v>
      </c>
      <c r="B27" s="23"/>
      <c r="C27" s="40">
        <f>SUM(Расходы!B75:B82)</f>
        <v>96644.89</v>
      </c>
    </row>
    <row r="28" spans="1:6" x14ac:dyDescent="0.25">
      <c r="C28" s="34"/>
    </row>
    <row r="29" spans="1:6" ht="15" customHeight="1" x14ac:dyDescent="0.25">
      <c r="A29" s="124" t="s">
        <v>75</v>
      </c>
      <c r="B29" s="125"/>
      <c r="C29" s="69">
        <f>C9+C11-C21</f>
        <v>751587.46799999999</v>
      </c>
      <c r="D29" s="96"/>
      <c r="E29" s="49"/>
      <c r="F29" s="49"/>
    </row>
    <row r="30" spans="1:6" x14ac:dyDescent="0.25">
      <c r="A30" s="71" t="s">
        <v>37</v>
      </c>
      <c r="B30" s="70"/>
      <c r="C30" s="73">
        <v>311881.61</v>
      </c>
      <c r="D30" s="96"/>
      <c r="E30" s="49"/>
    </row>
    <row r="31" spans="1:6" x14ac:dyDescent="0.25">
      <c r="D31" s="96"/>
      <c r="E31" s="119"/>
    </row>
    <row r="32" spans="1:6" x14ac:dyDescent="0.25">
      <c r="D32" s="120"/>
      <c r="E32" s="49"/>
      <c r="F32" s="49"/>
    </row>
    <row r="33" spans="3:5" x14ac:dyDescent="0.25">
      <c r="D33" s="94"/>
      <c r="E33" s="49"/>
    </row>
    <row r="36" spans="3:5" x14ac:dyDescent="0.25">
      <c r="C36" s="121"/>
    </row>
  </sheetData>
  <sheetProtection password="C6E7" sheet="1" formatCells="0" formatColumns="0" formatRows="0" insertColumns="0" insertRows="0" insertHyperlinks="0" deleteColumns="0" deleteRows="0" sort="0" autoFilter="0" pivotTables="0"/>
  <mergeCells count="15">
    <mergeCell ref="B1:C1"/>
    <mergeCell ref="A21:B21"/>
    <mergeCell ref="B4:C4"/>
    <mergeCell ref="B2:C2"/>
    <mergeCell ref="A12:B12"/>
    <mergeCell ref="B6:C6"/>
    <mergeCell ref="A14:B14"/>
    <mergeCell ref="A9:B9"/>
    <mergeCell ref="A26:B26"/>
    <mergeCell ref="A29:B29"/>
    <mergeCell ref="A11:B11"/>
    <mergeCell ref="A15:B15"/>
    <mergeCell ref="B5:C5"/>
    <mergeCell ref="A16:B16"/>
    <mergeCell ref="A13:B13"/>
  </mergeCells>
  <pageMargins left="0.7" right="0.7" top="0.75" bottom="0.75" header="0.3" footer="0.3"/>
  <pageSetup orientation="portrait" r:id="rId1"/>
  <headerFooter alignWithMargins="0"/>
  <ignoredErrors>
    <ignoredError sqref="C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92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67.140625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B3" s="9"/>
      <c r="C3" s="9"/>
    </row>
    <row r="4" spans="1:4" ht="18.75" x14ac:dyDescent="0.25">
      <c r="B4" s="141" t="s">
        <v>11</v>
      </c>
      <c r="C4" s="141"/>
      <c r="D4" s="141"/>
    </row>
    <row r="5" spans="1:4" ht="18.75" x14ac:dyDescent="0.25">
      <c r="B5" s="141" t="s">
        <v>23</v>
      </c>
      <c r="C5" s="141"/>
      <c r="D5" s="141"/>
    </row>
    <row r="6" spans="1:4" ht="18.75" x14ac:dyDescent="0.3">
      <c r="B6" s="142" t="s">
        <v>77</v>
      </c>
      <c r="C6" s="142"/>
      <c r="D6" s="142"/>
    </row>
    <row r="9" spans="1:4" x14ac:dyDescent="0.25">
      <c r="A9" s="11" t="s">
        <v>0</v>
      </c>
      <c r="B9" s="29" t="s">
        <v>7</v>
      </c>
      <c r="C9" s="55" t="s">
        <v>1</v>
      </c>
      <c r="D9" s="30" t="s">
        <v>42</v>
      </c>
    </row>
    <row r="10" spans="1:4" x14ac:dyDescent="0.25">
      <c r="A10" s="151" t="s">
        <v>52</v>
      </c>
      <c r="B10" s="152"/>
      <c r="C10" s="152"/>
      <c r="D10" s="153"/>
    </row>
    <row r="11" spans="1:4" x14ac:dyDescent="0.25">
      <c r="A11" s="100" t="s">
        <v>80</v>
      </c>
      <c r="B11" s="101">
        <v>500</v>
      </c>
      <c r="C11" s="102" t="s">
        <v>55</v>
      </c>
      <c r="D11" s="43" t="s">
        <v>31</v>
      </c>
    </row>
    <row r="12" spans="1:4" ht="15" customHeight="1" x14ac:dyDescent="0.25">
      <c r="A12" s="100" t="s">
        <v>80</v>
      </c>
      <c r="B12" s="101">
        <v>150</v>
      </c>
      <c r="C12" s="102" t="s">
        <v>81</v>
      </c>
      <c r="D12" s="43" t="s">
        <v>31</v>
      </c>
    </row>
    <row r="13" spans="1:4" x14ac:dyDescent="0.25">
      <c r="A13" s="100" t="s">
        <v>80</v>
      </c>
      <c r="B13" s="101">
        <v>100</v>
      </c>
      <c r="C13" s="102" t="s">
        <v>82</v>
      </c>
      <c r="D13" s="43" t="s">
        <v>31</v>
      </c>
    </row>
    <row r="14" spans="1:4" x14ac:dyDescent="0.25">
      <c r="A14" s="100" t="s">
        <v>80</v>
      </c>
      <c r="B14" s="101">
        <v>1000</v>
      </c>
      <c r="C14" s="102" t="s">
        <v>54</v>
      </c>
      <c r="D14" s="43" t="s">
        <v>31</v>
      </c>
    </row>
    <row r="15" spans="1:4" ht="15" customHeight="1" x14ac:dyDescent="0.25">
      <c r="A15" s="100" t="s">
        <v>83</v>
      </c>
      <c r="B15" s="101">
        <v>30</v>
      </c>
      <c r="C15" s="102" t="s">
        <v>84</v>
      </c>
      <c r="D15" s="43" t="s">
        <v>31</v>
      </c>
    </row>
    <row r="16" spans="1:4" x14ac:dyDescent="0.25">
      <c r="A16" s="100" t="s">
        <v>85</v>
      </c>
      <c r="B16" s="101">
        <v>300</v>
      </c>
      <c r="C16" s="102" t="s">
        <v>86</v>
      </c>
      <c r="D16" s="43" t="s">
        <v>31</v>
      </c>
    </row>
    <row r="17" spans="1:4" ht="15" customHeight="1" x14ac:dyDescent="0.25">
      <c r="A17" s="100" t="s">
        <v>85</v>
      </c>
      <c r="B17" s="101">
        <v>500</v>
      </c>
      <c r="C17" s="102" t="s">
        <v>63</v>
      </c>
      <c r="D17" s="43" t="s">
        <v>31</v>
      </c>
    </row>
    <row r="18" spans="1:4" x14ac:dyDescent="0.25">
      <c r="A18" s="100" t="s">
        <v>87</v>
      </c>
      <c r="B18" s="101">
        <v>2600</v>
      </c>
      <c r="C18" s="102" t="s">
        <v>64</v>
      </c>
      <c r="D18" s="43" t="s">
        <v>31</v>
      </c>
    </row>
    <row r="19" spans="1:4" ht="15" customHeight="1" x14ac:dyDescent="0.25">
      <c r="A19" s="100" t="s">
        <v>87</v>
      </c>
      <c r="B19" s="101">
        <v>500</v>
      </c>
      <c r="C19" s="102" t="s">
        <v>88</v>
      </c>
      <c r="D19" s="43" t="s">
        <v>31</v>
      </c>
    </row>
    <row r="20" spans="1:4" x14ac:dyDescent="0.25">
      <c r="A20" s="100" t="s">
        <v>89</v>
      </c>
      <c r="B20" s="101">
        <v>100</v>
      </c>
      <c r="C20" s="102" t="s">
        <v>90</v>
      </c>
      <c r="D20" s="43" t="s">
        <v>31</v>
      </c>
    </row>
    <row r="21" spans="1:4" x14ac:dyDescent="0.25">
      <c r="A21" s="100" t="s">
        <v>89</v>
      </c>
      <c r="B21" s="101">
        <v>500</v>
      </c>
      <c r="C21" s="102" t="s">
        <v>91</v>
      </c>
      <c r="D21" s="43" t="s">
        <v>31</v>
      </c>
    </row>
    <row r="22" spans="1:4" x14ac:dyDescent="0.25">
      <c r="A22" s="100" t="s">
        <v>89</v>
      </c>
      <c r="B22" s="101">
        <v>200</v>
      </c>
      <c r="C22" s="102" t="s">
        <v>92</v>
      </c>
      <c r="D22" s="43" t="s">
        <v>31</v>
      </c>
    </row>
    <row r="23" spans="1:4" x14ac:dyDescent="0.25">
      <c r="A23" s="100" t="s">
        <v>89</v>
      </c>
      <c r="B23" s="101">
        <v>30</v>
      </c>
      <c r="C23" s="102" t="s">
        <v>93</v>
      </c>
      <c r="D23" s="43" t="s">
        <v>79</v>
      </c>
    </row>
    <row r="24" spans="1:4" x14ac:dyDescent="0.25">
      <c r="A24" s="100" t="s">
        <v>89</v>
      </c>
      <c r="B24" s="101">
        <v>100</v>
      </c>
      <c r="C24" s="102" t="s">
        <v>94</v>
      </c>
      <c r="D24" s="43" t="s">
        <v>31</v>
      </c>
    </row>
    <row r="25" spans="1:4" x14ac:dyDescent="0.25">
      <c r="A25" s="100" t="s">
        <v>89</v>
      </c>
      <c r="B25" s="101">
        <v>150</v>
      </c>
      <c r="C25" s="102" t="s">
        <v>95</v>
      </c>
      <c r="D25" s="43" t="s">
        <v>31</v>
      </c>
    </row>
    <row r="26" spans="1:4" x14ac:dyDescent="0.25">
      <c r="A26" s="100" t="s">
        <v>89</v>
      </c>
      <c r="B26" s="101">
        <v>1900</v>
      </c>
      <c r="C26" s="102" t="s">
        <v>64</v>
      </c>
      <c r="D26" s="43" t="s">
        <v>31</v>
      </c>
    </row>
    <row r="27" spans="1:4" x14ac:dyDescent="0.25">
      <c r="A27" s="100" t="s">
        <v>96</v>
      </c>
      <c r="B27" s="101">
        <v>1050</v>
      </c>
      <c r="C27" s="102" t="s">
        <v>64</v>
      </c>
      <c r="D27" s="43" t="s">
        <v>31</v>
      </c>
    </row>
    <row r="28" spans="1:4" ht="15.75" customHeight="1" x14ac:dyDescent="0.25">
      <c r="A28" s="100" t="s">
        <v>96</v>
      </c>
      <c r="B28" s="101">
        <v>1000</v>
      </c>
      <c r="C28" s="102" t="s">
        <v>97</v>
      </c>
      <c r="D28" s="43" t="s">
        <v>31</v>
      </c>
    </row>
    <row r="29" spans="1:4" x14ac:dyDescent="0.25">
      <c r="A29" s="100" t="s">
        <v>96</v>
      </c>
      <c r="B29" s="101">
        <v>100</v>
      </c>
      <c r="C29" s="102" t="s">
        <v>98</v>
      </c>
      <c r="D29" s="43" t="s">
        <v>31</v>
      </c>
    </row>
    <row r="30" spans="1:4" x14ac:dyDescent="0.25">
      <c r="A30" s="100" t="s">
        <v>96</v>
      </c>
      <c r="B30" s="101">
        <v>500</v>
      </c>
      <c r="C30" s="102" t="s">
        <v>63</v>
      </c>
      <c r="D30" s="43" t="s">
        <v>31</v>
      </c>
    </row>
    <row r="31" spans="1:4" x14ac:dyDescent="0.25">
      <c r="A31" s="100" t="s">
        <v>99</v>
      </c>
      <c r="B31" s="101">
        <v>100</v>
      </c>
      <c r="C31" s="102" t="s">
        <v>100</v>
      </c>
      <c r="D31" s="43" t="s">
        <v>31</v>
      </c>
    </row>
    <row r="32" spans="1:4" ht="16.5" customHeight="1" x14ac:dyDescent="0.25">
      <c r="A32" s="100" t="s">
        <v>99</v>
      </c>
      <c r="B32" s="101">
        <v>1050</v>
      </c>
      <c r="C32" s="102" t="s">
        <v>64</v>
      </c>
      <c r="D32" s="43" t="s">
        <v>138</v>
      </c>
    </row>
    <row r="33" spans="1:4" x14ac:dyDescent="0.25">
      <c r="A33" s="100" t="s">
        <v>99</v>
      </c>
      <c r="B33" s="101">
        <v>5000</v>
      </c>
      <c r="C33" s="102" t="s">
        <v>64</v>
      </c>
      <c r="D33" s="43" t="s">
        <v>139</v>
      </c>
    </row>
    <row r="34" spans="1:4" x14ac:dyDescent="0.25">
      <c r="A34" s="100" t="s">
        <v>101</v>
      </c>
      <c r="B34" s="101">
        <v>1000</v>
      </c>
      <c r="C34" s="102" t="s">
        <v>102</v>
      </c>
      <c r="D34" s="43" t="s">
        <v>31</v>
      </c>
    </row>
    <row r="35" spans="1:4" x14ac:dyDescent="0.25">
      <c r="A35" s="100" t="s">
        <v>103</v>
      </c>
      <c r="B35" s="101">
        <v>200</v>
      </c>
      <c r="C35" s="102" t="s">
        <v>104</v>
      </c>
      <c r="D35" s="43" t="s">
        <v>140</v>
      </c>
    </row>
    <row r="36" spans="1:4" x14ac:dyDescent="0.25">
      <c r="A36" s="100" t="s">
        <v>103</v>
      </c>
      <c r="B36" s="101">
        <v>700</v>
      </c>
      <c r="C36" s="102" t="s">
        <v>105</v>
      </c>
      <c r="D36" s="43" t="s">
        <v>31</v>
      </c>
    </row>
    <row r="37" spans="1:4" x14ac:dyDescent="0.25">
      <c r="A37" s="100" t="s">
        <v>103</v>
      </c>
      <c r="B37" s="101">
        <v>100</v>
      </c>
      <c r="C37" s="102" t="s">
        <v>56</v>
      </c>
      <c r="D37" s="43" t="s">
        <v>31</v>
      </c>
    </row>
    <row r="38" spans="1:4" x14ac:dyDescent="0.25">
      <c r="A38" s="100" t="s">
        <v>106</v>
      </c>
      <c r="B38" s="101">
        <v>100</v>
      </c>
      <c r="C38" s="102" t="s">
        <v>107</v>
      </c>
      <c r="D38" s="43" t="s">
        <v>140</v>
      </c>
    </row>
    <row r="39" spans="1:4" x14ac:dyDescent="0.25">
      <c r="A39" s="100" t="s">
        <v>106</v>
      </c>
      <c r="B39" s="101">
        <v>100</v>
      </c>
      <c r="C39" s="102" t="s">
        <v>108</v>
      </c>
      <c r="D39" s="43" t="s">
        <v>31</v>
      </c>
    </row>
    <row r="40" spans="1:4" x14ac:dyDescent="0.25">
      <c r="A40" s="100" t="s">
        <v>106</v>
      </c>
      <c r="B40" s="101">
        <v>200</v>
      </c>
      <c r="C40" s="102" t="s">
        <v>109</v>
      </c>
      <c r="D40" s="43" t="s">
        <v>31</v>
      </c>
    </row>
    <row r="41" spans="1:4" x14ac:dyDescent="0.25">
      <c r="A41" s="100" t="s">
        <v>106</v>
      </c>
      <c r="B41" s="101">
        <v>500</v>
      </c>
      <c r="C41" s="102" t="s">
        <v>63</v>
      </c>
      <c r="D41" s="43" t="s">
        <v>31</v>
      </c>
    </row>
    <row r="42" spans="1:4" x14ac:dyDescent="0.25">
      <c r="A42" s="100" t="s">
        <v>110</v>
      </c>
      <c r="B42" s="101">
        <v>200</v>
      </c>
      <c r="C42" s="102" t="s">
        <v>111</v>
      </c>
      <c r="D42" s="43" t="s">
        <v>31</v>
      </c>
    </row>
    <row r="43" spans="1:4" x14ac:dyDescent="0.25">
      <c r="A43" s="100" t="s">
        <v>110</v>
      </c>
      <c r="B43" s="101">
        <v>14955</v>
      </c>
      <c r="C43" s="102" t="s">
        <v>112</v>
      </c>
      <c r="D43" s="43" t="s">
        <v>141</v>
      </c>
    </row>
    <row r="44" spans="1:4" x14ac:dyDescent="0.25">
      <c r="A44" s="100" t="s">
        <v>110</v>
      </c>
      <c r="B44" s="101">
        <v>3587</v>
      </c>
      <c r="C44" s="102" t="s">
        <v>112</v>
      </c>
      <c r="D44" s="43" t="s">
        <v>142</v>
      </c>
    </row>
    <row r="45" spans="1:4" x14ac:dyDescent="0.25">
      <c r="A45" s="100" t="s">
        <v>110</v>
      </c>
      <c r="B45" s="101">
        <v>150</v>
      </c>
      <c r="C45" s="102" t="s">
        <v>113</v>
      </c>
      <c r="D45" s="43" t="s">
        <v>31</v>
      </c>
    </row>
    <row r="46" spans="1:4" x14ac:dyDescent="0.25">
      <c r="A46" s="100" t="s">
        <v>110</v>
      </c>
      <c r="B46" s="101">
        <v>500</v>
      </c>
      <c r="C46" s="102" t="s">
        <v>114</v>
      </c>
      <c r="D46" s="43" t="s">
        <v>31</v>
      </c>
    </row>
    <row r="47" spans="1:4" x14ac:dyDescent="0.25">
      <c r="A47" s="100" t="s">
        <v>110</v>
      </c>
      <c r="B47" s="101">
        <v>1000</v>
      </c>
      <c r="C47" s="102" t="s">
        <v>115</v>
      </c>
      <c r="D47" s="43" t="s">
        <v>31</v>
      </c>
    </row>
    <row r="48" spans="1:4" x14ac:dyDescent="0.25">
      <c r="A48" s="100" t="s">
        <v>116</v>
      </c>
      <c r="B48" s="101">
        <v>300</v>
      </c>
      <c r="C48" s="102" t="s">
        <v>117</v>
      </c>
      <c r="D48" s="43" t="s">
        <v>79</v>
      </c>
    </row>
    <row r="49" spans="1:4" x14ac:dyDescent="0.25">
      <c r="A49" s="100" t="s">
        <v>116</v>
      </c>
      <c r="B49" s="101">
        <v>300</v>
      </c>
      <c r="C49" s="102" t="s">
        <v>57</v>
      </c>
      <c r="D49" s="43" t="s">
        <v>31</v>
      </c>
    </row>
    <row r="50" spans="1:4" x14ac:dyDescent="0.25">
      <c r="A50" s="100" t="s">
        <v>116</v>
      </c>
      <c r="B50" s="101">
        <v>2500</v>
      </c>
      <c r="C50" s="102" t="s">
        <v>118</v>
      </c>
      <c r="D50" s="43" t="s">
        <v>31</v>
      </c>
    </row>
    <row r="51" spans="1:4" x14ac:dyDescent="0.25">
      <c r="A51" s="100" t="s">
        <v>116</v>
      </c>
      <c r="B51" s="101">
        <v>100</v>
      </c>
      <c r="C51" s="102" t="s">
        <v>58</v>
      </c>
      <c r="D51" s="43" t="s">
        <v>79</v>
      </c>
    </row>
    <row r="52" spans="1:4" ht="15" customHeight="1" x14ac:dyDescent="0.25">
      <c r="A52" s="100" t="s">
        <v>116</v>
      </c>
      <c r="B52" s="101">
        <v>3000</v>
      </c>
      <c r="C52" s="102" t="s">
        <v>119</v>
      </c>
      <c r="D52" s="43" t="s">
        <v>31</v>
      </c>
    </row>
    <row r="53" spans="1:4" ht="15" customHeight="1" x14ac:dyDescent="0.25">
      <c r="A53" s="100" t="s">
        <v>120</v>
      </c>
      <c r="B53" s="101">
        <v>300</v>
      </c>
      <c r="C53" s="102" t="s">
        <v>121</v>
      </c>
      <c r="D53" s="43" t="s">
        <v>31</v>
      </c>
    </row>
    <row r="54" spans="1:4" ht="15" customHeight="1" x14ac:dyDescent="0.25">
      <c r="A54" s="100" t="s">
        <v>120</v>
      </c>
      <c r="B54" s="101">
        <v>50</v>
      </c>
      <c r="C54" s="102" t="s">
        <v>59</v>
      </c>
      <c r="D54" s="43" t="s">
        <v>31</v>
      </c>
    </row>
    <row r="55" spans="1:4" ht="15" customHeight="1" x14ac:dyDescent="0.25">
      <c r="A55" s="100" t="s">
        <v>122</v>
      </c>
      <c r="B55" s="101">
        <v>100</v>
      </c>
      <c r="C55" s="102" t="s">
        <v>60</v>
      </c>
      <c r="D55" s="43" t="s">
        <v>31</v>
      </c>
    </row>
    <row r="56" spans="1:4" ht="15" customHeight="1" x14ac:dyDescent="0.25">
      <c r="A56" s="100" t="s">
        <v>122</v>
      </c>
      <c r="B56" s="101">
        <v>1000</v>
      </c>
      <c r="C56" s="102" t="s">
        <v>123</v>
      </c>
      <c r="D56" s="43" t="s">
        <v>31</v>
      </c>
    </row>
    <row r="57" spans="1:4" ht="15" customHeight="1" x14ac:dyDescent="0.25">
      <c r="A57" s="100" t="s">
        <v>122</v>
      </c>
      <c r="B57" s="101">
        <v>100</v>
      </c>
      <c r="C57" s="102" t="s">
        <v>61</v>
      </c>
      <c r="D57" s="43" t="s">
        <v>31</v>
      </c>
    </row>
    <row r="58" spans="1:4" ht="15" customHeight="1" x14ac:dyDescent="0.25">
      <c r="A58" s="100" t="s">
        <v>122</v>
      </c>
      <c r="B58" s="101">
        <v>500</v>
      </c>
      <c r="C58" s="102" t="s">
        <v>62</v>
      </c>
      <c r="D58" s="43" t="s">
        <v>31</v>
      </c>
    </row>
    <row r="59" spans="1:4" ht="15" customHeight="1" x14ac:dyDescent="0.25">
      <c r="A59" s="100" t="s">
        <v>124</v>
      </c>
      <c r="B59" s="101">
        <v>100</v>
      </c>
      <c r="C59" s="102" t="s">
        <v>125</v>
      </c>
      <c r="D59" s="43" t="s">
        <v>79</v>
      </c>
    </row>
    <row r="60" spans="1:4" ht="15" customHeight="1" x14ac:dyDescent="0.25">
      <c r="A60" s="100" t="s">
        <v>124</v>
      </c>
      <c r="B60" s="101">
        <v>500</v>
      </c>
      <c r="C60" s="102" t="s">
        <v>63</v>
      </c>
      <c r="D60" s="43" t="s">
        <v>31</v>
      </c>
    </row>
    <row r="61" spans="1:4" ht="15" customHeight="1" x14ac:dyDescent="0.25">
      <c r="A61" s="100" t="s">
        <v>126</v>
      </c>
      <c r="B61" s="101">
        <v>300</v>
      </c>
      <c r="C61" s="102" t="s">
        <v>127</v>
      </c>
      <c r="D61" s="43" t="s">
        <v>31</v>
      </c>
    </row>
    <row r="62" spans="1:4" ht="15" customHeight="1" x14ac:dyDescent="0.25">
      <c r="A62" s="100" t="s">
        <v>80</v>
      </c>
      <c r="B62" s="101">
        <v>500</v>
      </c>
      <c r="C62" s="102" t="s">
        <v>128</v>
      </c>
      <c r="D62" s="43" t="s">
        <v>31</v>
      </c>
    </row>
    <row r="63" spans="1:4" ht="15" customHeight="1" x14ac:dyDescent="0.25">
      <c r="A63" s="100" t="s">
        <v>129</v>
      </c>
      <c r="B63" s="101">
        <v>500</v>
      </c>
      <c r="C63" s="102" t="s">
        <v>130</v>
      </c>
      <c r="D63" s="43" t="s">
        <v>31</v>
      </c>
    </row>
    <row r="64" spans="1:4" ht="15" customHeight="1" x14ac:dyDescent="0.25">
      <c r="A64" s="100" t="s">
        <v>80</v>
      </c>
      <c r="B64" s="101">
        <v>100</v>
      </c>
      <c r="C64" s="102" t="s">
        <v>131</v>
      </c>
      <c r="D64" s="43" t="s">
        <v>31</v>
      </c>
    </row>
    <row r="65" spans="1:5" ht="15" customHeight="1" x14ac:dyDescent="0.25">
      <c r="A65" s="100" t="s">
        <v>132</v>
      </c>
      <c r="B65" s="101">
        <v>100</v>
      </c>
      <c r="C65" s="102" t="s">
        <v>131</v>
      </c>
      <c r="D65" s="43" t="s">
        <v>31</v>
      </c>
    </row>
    <row r="66" spans="1:5" ht="15" customHeight="1" x14ac:dyDescent="0.25">
      <c r="A66" s="100" t="s">
        <v>80</v>
      </c>
      <c r="B66" s="101">
        <v>150</v>
      </c>
      <c r="C66" s="102" t="s">
        <v>133</v>
      </c>
      <c r="D66" s="43" t="s">
        <v>31</v>
      </c>
    </row>
    <row r="67" spans="1:5" ht="15" customHeight="1" x14ac:dyDescent="0.25">
      <c r="A67" s="100" t="s">
        <v>80</v>
      </c>
      <c r="B67" s="101">
        <v>300</v>
      </c>
      <c r="C67" s="102" t="s">
        <v>134</v>
      </c>
      <c r="D67" s="43" t="s">
        <v>31</v>
      </c>
    </row>
    <row r="68" spans="1:5" ht="15" customHeight="1" x14ac:dyDescent="0.25">
      <c r="A68" s="100" t="s">
        <v>135</v>
      </c>
      <c r="B68" s="101">
        <v>50</v>
      </c>
      <c r="C68" s="102" t="s">
        <v>136</v>
      </c>
      <c r="D68" s="43" t="s">
        <v>31</v>
      </c>
    </row>
    <row r="69" spans="1:5" ht="15" customHeight="1" x14ac:dyDescent="0.25">
      <c r="A69" s="100" t="s">
        <v>135</v>
      </c>
      <c r="B69" s="101">
        <v>300</v>
      </c>
      <c r="C69" s="102" t="s">
        <v>134</v>
      </c>
      <c r="D69" s="43" t="s">
        <v>31</v>
      </c>
    </row>
    <row r="70" spans="1:5" ht="15" customHeight="1" x14ac:dyDescent="0.25">
      <c r="A70" s="100" t="s">
        <v>135</v>
      </c>
      <c r="B70" s="101">
        <v>300</v>
      </c>
      <c r="C70" s="102" t="s">
        <v>137</v>
      </c>
      <c r="D70" s="43" t="s">
        <v>31</v>
      </c>
    </row>
    <row r="71" spans="1:5" x14ac:dyDescent="0.25">
      <c r="A71" s="155" t="s">
        <v>53</v>
      </c>
      <c r="B71" s="155"/>
      <c r="C71" s="155"/>
      <c r="D71" s="155"/>
    </row>
    <row r="72" spans="1:5" ht="30" customHeight="1" x14ac:dyDescent="0.25">
      <c r="A72" s="3">
        <v>42870</v>
      </c>
      <c r="B72" s="63">
        <v>4608</v>
      </c>
      <c r="C72" s="154" t="s">
        <v>143</v>
      </c>
      <c r="D72" s="154"/>
      <c r="E72" s="82"/>
    </row>
    <row r="73" spans="1:5" x14ac:dyDescent="0.25">
      <c r="A73" s="3">
        <v>42870</v>
      </c>
      <c r="B73" s="63">
        <v>392</v>
      </c>
      <c r="C73" s="154" t="s">
        <v>67</v>
      </c>
      <c r="D73" s="154"/>
      <c r="E73" s="82"/>
    </row>
    <row r="74" spans="1:5" x14ac:dyDescent="0.25">
      <c r="A74" s="3">
        <v>42870</v>
      </c>
      <c r="B74" s="63">
        <v>43700</v>
      </c>
      <c r="C74" s="156" t="s">
        <v>65</v>
      </c>
      <c r="D74" s="157"/>
      <c r="E74" s="82"/>
    </row>
    <row r="75" spans="1:5" x14ac:dyDescent="0.25">
      <c r="A75" s="3">
        <v>42870</v>
      </c>
      <c r="B75" s="63">
        <v>11000</v>
      </c>
      <c r="C75" s="156" t="s">
        <v>65</v>
      </c>
      <c r="D75" s="157"/>
      <c r="E75" s="82"/>
    </row>
    <row r="76" spans="1:5" x14ac:dyDescent="0.25">
      <c r="A76" s="3">
        <v>42877</v>
      </c>
      <c r="B76" s="63">
        <v>5358</v>
      </c>
      <c r="C76" s="154" t="s">
        <v>66</v>
      </c>
      <c r="D76" s="154"/>
    </row>
    <row r="77" spans="1:5" x14ac:dyDescent="0.25">
      <c r="A77" s="3">
        <v>42878</v>
      </c>
      <c r="B77" s="63">
        <v>20000</v>
      </c>
      <c r="C77" s="154" t="s">
        <v>144</v>
      </c>
      <c r="D77" s="154"/>
      <c r="E77" s="82"/>
    </row>
    <row r="78" spans="1:5" ht="30" customHeight="1" x14ac:dyDescent="0.25">
      <c r="A78" s="3">
        <v>42879</v>
      </c>
      <c r="B78" s="63">
        <v>479.4</v>
      </c>
      <c r="C78" s="154" t="s">
        <v>145</v>
      </c>
      <c r="D78" s="154"/>
      <c r="E78" s="82"/>
    </row>
    <row r="79" spans="1:5" ht="30" customHeight="1" x14ac:dyDescent="0.25">
      <c r="A79" s="3">
        <v>42879</v>
      </c>
      <c r="B79" s="63">
        <v>2686</v>
      </c>
      <c r="C79" s="154" t="s">
        <v>146</v>
      </c>
      <c r="D79" s="154"/>
      <c r="E79" s="82"/>
    </row>
    <row r="80" spans="1:5" x14ac:dyDescent="0.25">
      <c r="A80" s="3">
        <v>42879</v>
      </c>
      <c r="B80" s="63">
        <v>34</v>
      </c>
      <c r="C80" s="154" t="s">
        <v>67</v>
      </c>
      <c r="D80" s="154"/>
      <c r="E80" s="82"/>
    </row>
    <row r="81" spans="1:5" ht="30" customHeight="1" x14ac:dyDescent="0.25">
      <c r="A81" s="3">
        <v>42882</v>
      </c>
      <c r="B81" s="63">
        <v>2000</v>
      </c>
      <c r="C81" s="154" t="s">
        <v>147</v>
      </c>
      <c r="D81" s="154"/>
      <c r="E81" s="82"/>
    </row>
    <row r="82" spans="1:5" ht="30" customHeight="1" x14ac:dyDescent="0.25">
      <c r="A82" s="3">
        <v>42882</v>
      </c>
      <c r="B82" s="63">
        <v>5442</v>
      </c>
      <c r="C82" s="154" t="s">
        <v>148</v>
      </c>
      <c r="D82" s="154"/>
    </row>
    <row r="83" spans="1:5" ht="30" customHeight="1" x14ac:dyDescent="0.25">
      <c r="A83" s="3">
        <v>42882</v>
      </c>
      <c r="B83" s="63">
        <v>5300</v>
      </c>
      <c r="C83" s="154" t="s">
        <v>149</v>
      </c>
      <c r="D83" s="154"/>
    </row>
    <row r="84" spans="1:5" x14ac:dyDescent="0.25">
      <c r="A84" s="3">
        <v>42882</v>
      </c>
      <c r="B84" s="63">
        <v>8</v>
      </c>
      <c r="C84" s="154" t="s">
        <v>67</v>
      </c>
      <c r="D84" s="154"/>
    </row>
    <row r="85" spans="1:5" x14ac:dyDescent="0.25">
      <c r="A85" s="3">
        <v>42884</v>
      </c>
      <c r="B85" s="63">
        <v>8120</v>
      </c>
      <c r="C85" s="154" t="s">
        <v>150</v>
      </c>
      <c r="D85" s="154"/>
    </row>
    <row r="86" spans="1:5" ht="30" customHeight="1" x14ac:dyDescent="0.25">
      <c r="A86" s="3">
        <v>42884</v>
      </c>
      <c r="B86" s="63">
        <v>961</v>
      </c>
      <c r="C86" s="154" t="s">
        <v>151</v>
      </c>
      <c r="D86" s="154"/>
    </row>
    <row r="87" spans="1:5" ht="30" customHeight="1" x14ac:dyDescent="0.25">
      <c r="A87" s="3">
        <v>42885</v>
      </c>
      <c r="B87" s="63">
        <v>4190</v>
      </c>
      <c r="C87" s="154" t="s">
        <v>152</v>
      </c>
      <c r="D87" s="154"/>
      <c r="E87" s="82"/>
    </row>
    <row r="88" spans="1:5" ht="29.25" customHeight="1" x14ac:dyDescent="0.25">
      <c r="A88" s="3">
        <v>42885</v>
      </c>
      <c r="B88" s="63">
        <v>5500</v>
      </c>
      <c r="C88" s="156" t="s">
        <v>153</v>
      </c>
      <c r="D88" s="157"/>
      <c r="E88" s="82"/>
    </row>
    <row r="89" spans="1:5" x14ac:dyDescent="0.25">
      <c r="A89" s="3">
        <v>42885</v>
      </c>
      <c r="B89" s="63">
        <v>10</v>
      </c>
      <c r="C89" s="156" t="s">
        <v>67</v>
      </c>
      <c r="D89" s="157"/>
      <c r="E89" s="82"/>
    </row>
    <row r="90" spans="1:5" x14ac:dyDescent="0.25">
      <c r="A90" s="11" t="s">
        <v>2</v>
      </c>
      <c r="B90" s="31">
        <f>SUM(B11:B89)</f>
        <v>171990.39999999999</v>
      </c>
      <c r="C90" s="77"/>
      <c r="D90" s="78"/>
    </row>
    <row r="92" spans="1:5" x14ac:dyDescent="0.25">
      <c r="B92" s="49"/>
    </row>
  </sheetData>
  <sheetProtection password="C6E7" sheet="1" formatCells="0" formatColumns="0" formatRows="0" insertColumns="0" insertRows="0" insertHyperlinks="0" deleteColumns="0" deleteRows="0" sort="0" autoFilter="0" pivotTables="0"/>
  <mergeCells count="25">
    <mergeCell ref="B1:D1"/>
    <mergeCell ref="B2:D2"/>
    <mergeCell ref="B4:D4"/>
    <mergeCell ref="B5:D5"/>
    <mergeCell ref="B6:D6"/>
    <mergeCell ref="C72:D72"/>
    <mergeCell ref="A10:D10"/>
    <mergeCell ref="C74:D74"/>
    <mergeCell ref="C86:D86"/>
    <mergeCell ref="C89:D89"/>
    <mergeCell ref="C83:D83"/>
    <mergeCell ref="C88:D88"/>
    <mergeCell ref="C85:D85"/>
    <mergeCell ref="C84:D84"/>
    <mergeCell ref="C87:D87"/>
    <mergeCell ref="C82:D82"/>
    <mergeCell ref="C78:D78"/>
    <mergeCell ref="C73:D73"/>
    <mergeCell ref="A71:D71"/>
    <mergeCell ref="C80:D80"/>
    <mergeCell ref="C77:D77"/>
    <mergeCell ref="C75:D75"/>
    <mergeCell ref="C81:D81"/>
    <mergeCell ref="C79:D79"/>
    <mergeCell ref="C76:D7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86"/>
  <sheetViews>
    <sheetView showGridLines="0" zoomScaleNormal="100" workbookViewId="0">
      <selection activeCell="A7" sqref="A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99.28515625" customWidth="1"/>
  </cols>
  <sheetData>
    <row r="1" spans="1:3" ht="18.75" x14ac:dyDescent="0.3">
      <c r="B1" s="131" t="s">
        <v>20</v>
      </c>
      <c r="C1" s="131"/>
    </row>
    <row r="2" spans="1:3" ht="18.75" x14ac:dyDescent="0.3">
      <c r="B2" s="131" t="s">
        <v>21</v>
      </c>
      <c r="C2" s="131"/>
    </row>
    <row r="3" spans="1:3" ht="18.75" x14ac:dyDescent="0.3">
      <c r="B3" s="130"/>
      <c r="C3" s="130"/>
    </row>
    <row r="4" spans="1:3" ht="18.75" x14ac:dyDescent="0.3">
      <c r="B4" s="130" t="s">
        <v>12</v>
      </c>
      <c r="C4" s="130"/>
    </row>
    <row r="5" spans="1:3" ht="18.75" x14ac:dyDescent="0.3">
      <c r="B5" s="130" t="s">
        <v>72</v>
      </c>
      <c r="C5" s="130"/>
    </row>
    <row r="6" spans="1:3" ht="15.75" x14ac:dyDescent="0.25">
      <c r="B6" s="5"/>
      <c r="C6" s="6"/>
    </row>
    <row r="8" spans="1:3" x14ac:dyDescent="0.25">
      <c r="A8" s="26" t="s">
        <v>5</v>
      </c>
      <c r="B8" s="27" t="s">
        <v>7</v>
      </c>
      <c r="C8" s="28" t="s">
        <v>6</v>
      </c>
    </row>
    <row r="9" spans="1:3" ht="8.25" customHeight="1" x14ac:dyDescent="0.25">
      <c r="A9" s="137"/>
      <c r="B9" s="138"/>
      <c r="C9" s="139"/>
    </row>
    <row r="10" spans="1:3" x14ac:dyDescent="0.25">
      <c r="A10" s="14" t="s">
        <v>4</v>
      </c>
      <c r="B10" s="15"/>
      <c r="C10" s="16"/>
    </row>
    <row r="11" spans="1:3" ht="15" customHeight="1" x14ac:dyDescent="0.25">
      <c r="A11" s="105" t="s">
        <v>96</v>
      </c>
      <c r="B11" s="106">
        <v>4500</v>
      </c>
      <c r="C11" s="107" t="s">
        <v>192</v>
      </c>
    </row>
    <row r="12" spans="1:3" ht="15" customHeight="1" x14ac:dyDescent="0.25">
      <c r="A12" s="105" t="s">
        <v>122</v>
      </c>
      <c r="B12" s="106">
        <v>7250</v>
      </c>
      <c r="C12" s="107" t="s">
        <v>193</v>
      </c>
    </row>
    <row r="13" spans="1:3" ht="15" customHeight="1" x14ac:dyDescent="0.25">
      <c r="A13" s="105" t="s">
        <v>126</v>
      </c>
      <c r="B13" s="106">
        <v>17497</v>
      </c>
      <c r="C13" s="107" t="s">
        <v>194</v>
      </c>
    </row>
    <row r="14" spans="1:3" x14ac:dyDescent="0.25">
      <c r="A14" s="17" t="s">
        <v>8</v>
      </c>
      <c r="B14" s="18"/>
      <c r="C14" s="19"/>
    </row>
    <row r="15" spans="1:3" x14ac:dyDescent="0.25">
      <c r="A15" s="61">
        <v>42858</v>
      </c>
      <c r="B15" s="62">
        <v>3502</v>
      </c>
      <c r="C15" s="102" t="s">
        <v>172</v>
      </c>
    </row>
    <row r="16" spans="1:3" x14ac:dyDescent="0.25">
      <c r="A16" s="100" t="s">
        <v>87</v>
      </c>
      <c r="B16" s="104">
        <v>9679.5</v>
      </c>
      <c r="C16" s="102" t="s">
        <v>154</v>
      </c>
    </row>
    <row r="17" spans="1:3" x14ac:dyDescent="0.25">
      <c r="A17" s="100" t="s">
        <v>99</v>
      </c>
      <c r="B17" s="104">
        <v>900</v>
      </c>
      <c r="C17" s="102" t="s">
        <v>155</v>
      </c>
    </row>
    <row r="18" spans="1:3" x14ac:dyDescent="0.25">
      <c r="A18" s="100" t="s">
        <v>99</v>
      </c>
      <c r="B18" s="104">
        <v>900</v>
      </c>
      <c r="C18" s="102" t="s">
        <v>156</v>
      </c>
    </row>
    <row r="19" spans="1:3" x14ac:dyDescent="0.25">
      <c r="A19" s="100" t="s">
        <v>99</v>
      </c>
      <c r="B19" s="104">
        <v>12310</v>
      </c>
      <c r="C19" s="102" t="s">
        <v>157</v>
      </c>
    </row>
    <row r="20" spans="1:3" x14ac:dyDescent="0.25">
      <c r="A20" s="100" t="s">
        <v>99</v>
      </c>
      <c r="B20" s="104">
        <v>3675</v>
      </c>
      <c r="C20" s="102" t="s">
        <v>158</v>
      </c>
    </row>
    <row r="21" spans="1:3" x14ac:dyDescent="0.25">
      <c r="A21" s="100" t="s">
        <v>99</v>
      </c>
      <c r="B21" s="104">
        <v>2065</v>
      </c>
      <c r="C21" s="102" t="s">
        <v>159</v>
      </c>
    </row>
    <row r="22" spans="1:3" x14ac:dyDescent="0.25">
      <c r="A22" s="100" t="s">
        <v>99</v>
      </c>
      <c r="B22" s="104">
        <v>9188</v>
      </c>
      <c r="C22" s="102" t="s">
        <v>70</v>
      </c>
    </row>
    <row r="23" spans="1:3" x14ac:dyDescent="0.25">
      <c r="A23" s="100" t="s">
        <v>99</v>
      </c>
      <c r="B23" s="104">
        <v>2618</v>
      </c>
      <c r="C23" s="102" t="s">
        <v>51</v>
      </c>
    </row>
    <row r="24" spans="1:3" x14ac:dyDescent="0.25">
      <c r="A24" s="100" t="s">
        <v>99</v>
      </c>
      <c r="B24" s="104">
        <v>1050</v>
      </c>
      <c r="C24" s="102" t="s">
        <v>160</v>
      </c>
    </row>
    <row r="25" spans="1:3" x14ac:dyDescent="0.25">
      <c r="A25" s="100" t="s">
        <v>101</v>
      </c>
      <c r="B25" s="104">
        <v>2000</v>
      </c>
      <c r="C25" s="102" t="s">
        <v>161</v>
      </c>
    </row>
    <row r="26" spans="1:3" x14ac:dyDescent="0.25">
      <c r="A26" s="100" t="s">
        <v>101</v>
      </c>
      <c r="B26" s="104">
        <v>5000</v>
      </c>
      <c r="C26" s="102" t="s">
        <v>162</v>
      </c>
    </row>
    <row r="27" spans="1:3" x14ac:dyDescent="0.25">
      <c r="A27" s="100" t="s">
        <v>101</v>
      </c>
      <c r="B27" s="104">
        <v>2000</v>
      </c>
      <c r="C27" s="102" t="s">
        <v>163</v>
      </c>
    </row>
    <row r="28" spans="1:3" x14ac:dyDescent="0.25">
      <c r="A28" s="112">
        <v>42871</v>
      </c>
      <c r="B28" s="104">
        <v>3433</v>
      </c>
      <c r="C28" s="102" t="s">
        <v>292</v>
      </c>
    </row>
    <row r="29" spans="1:3" x14ac:dyDescent="0.25">
      <c r="A29" s="100" t="s">
        <v>103</v>
      </c>
      <c r="B29" s="104">
        <v>816</v>
      </c>
      <c r="C29" s="102" t="s">
        <v>154</v>
      </c>
    </row>
    <row r="30" spans="1:3" x14ac:dyDescent="0.25">
      <c r="A30" s="100" t="s">
        <v>103</v>
      </c>
      <c r="B30" s="104">
        <v>1925</v>
      </c>
      <c r="C30" s="102" t="s">
        <v>68</v>
      </c>
    </row>
    <row r="31" spans="1:3" x14ac:dyDescent="0.25">
      <c r="A31" s="100" t="s">
        <v>103</v>
      </c>
      <c r="B31" s="104">
        <v>1050</v>
      </c>
      <c r="C31" s="102" t="s">
        <v>164</v>
      </c>
    </row>
    <row r="32" spans="1:3" x14ac:dyDescent="0.25">
      <c r="A32" s="100" t="s">
        <v>103</v>
      </c>
      <c r="B32" s="104">
        <v>5013</v>
      </c>
      <c r="C32" s="102" t="s">
        <v>165</v>
      </c>
    </row>
    <row r="33" spans="1:3" x14ac:dyDescent="0.25">
      <c r="A33" s="100" t="s">
        <v>103</v>
      </c>
      <c r="B33" s="104">
        <v>1050</v>
      </c>
      <c r="C33" s="102" t="s">
        <v>69</v>
      </c>
    </row>
    <row r="34" spans="1:3" x14ac:dyDescent="0.25">
      <c r="A34" s="100" t="s">
        <v>103</v>
      </c>
      <c r="B34" s="104">
        <v>3115</v>
      </c>
      <c r="C34" s="102" t="s">
        <v>166</v>
      </c>
    </row>
    <row r="35" spans="1:3" x14ac:dyDescent="0.25">
      <c r="A35" s="100" t="s">
        <v>103</v>
      </c>
      <c r="B35" s="104">
        <v>5355</v>
      </c>
      <c r="C35" s="102" t="s">
        <v>167</v>
      </c>
    </row>
    <row r="36" spans="1:3" x14ac:dyDescent="0.25">
      <c r="A36" s="100" t="s">
        <v>110</v>
      </c>
      <c r="B36" s="104">
        <v>14955</v>
      </c>
      <c r="C36" s="102" t="s">
        <v>168</v>
      </c>
    </row>
    <row r="37" spans="1:3" x14ac:dyDescent="0.25">
      <c r="A37" s="100" t="s">
        <v>110</v>
      </c>
      <c r="B37" s="104">
        <v>3587</v>
      </c>
      <c r="C37" s="102" t="s">
        <v>169</v>
      </c>
    </row>
    <row r="38" spans="1:3" x14ac:dyDescent="0.25">
      <c r="A38" s="112">
        <v>42871</v>
      </c>
      <c r="B38" s="104">
        <v>3433</v>
      </c>
      <c r="C38" s="102" t="s">
        <v>292</v>
      </c>
    </row>
    <row r="39" spans="1:3" x14ac:dyDescent="0.25">
      <c r="A39" s="112">
        <v>42876</v>
      </c>
      <c r="B39" s="104">
        <v>517.9</v>
      </c>
      <c r="C39" s="102" t="s">
        <v>343</v>
      </c>
    </row>
    <row r="40" spans="1:3" x14ac:dyDescent="0.25">
      <c r="A40" s="112">
        <v>42877</v>
      </c>
      <c r="B40" s="104">
        <v>333</v>
      </c>
      <c r="C40" s="102" t="s">
        <v>344</v>
      </c>
    </row>
    <row r="41" spans="1:3" x14ac:dyDescent="0.25">
      <c r="A41" s="100" t="s">
        <v>116</v>
      </c>
      <c r="B41" s="104">
        <v>6375</v>
      </c>
      <c r="C41" s="102" t="s">
        <v>170</v>
      </c>
    </row>
    <row r="42" spans="1:3" x14ac:dyDescent="0.25">
      <c r="A42" s="112">
        <v>42877</v>
      </c>
      <c r="B42" s="104">
        <v>4218</v>
      </c>
      <c r="C42" s="102" t="s">
        <v>295</v>
      </c>
    </row>
    <row r="43" spans="1:3" x14ac:dyDescent="0.25">
      <c r="A43" s="112">
        <v>42881</v>
      </c>
      <c r="B43" s="104">
        <v>2543</v>
      </c>
      <c r="C43" s="102" t="s">
        <v>344</v>
      </c>
    </row>
    <row r="44" spans="1:3" x14ac:dyDescent="0.25">
      <c r="A44" s="100" t="s">
        <v>135</v>
      </c>
      <c r="B44" s="104">
        <v>3273.5</v>
      </c>
      <c r="C44" s="102" t="s">
        <v>172</v>
      </c>
    </row>
    <row r="45" spans="1:3" x14ac:dyDescent="0.25">
      <c r="A45" s="100" t="s">
        <v>135</v>
      </c>
      <c r="B45" s="104">
        <v>9376.5</v>
      </c>
      <c r="C45" s="102" t="s">
        <v>173</v>
      </c>
    </row>
    <row r="46" spans="1:3" x14ac:dyDescent="0.25">
      <c r="A46" s="17" t="s">
        <v>9</v>
      </c>
      <c r="B46" s="18"/>
      <c r="C46" s="19"/>
    </row>
    <row r="47" spans="1:3" x14ac:dyDescent="0.25">
      <c r="A47" s="105" t="s">
        <v>80</v>
      </c>
      <c r="B47" s="106">
        <v>2000</v>
      </c>
      <c r="C47" s="107" t="s">
        <v>174</v>
      </c>
    </row>
    <row r="48" spans="1:3" x14ac:dyDescent="0.25">
      <c r="A48" s="61">
        <v>42858</v>
      </c>
      <c r="B48" s="62">
        <v>6860</v>
      </c>
      <c r="C48" s="47" t="s">
        <v>341</v>
      </c>
    </row>
    <row r="49" spans="1:3" x14ac:dyDescent="0.25">
      <c r="A49" s="111">
        <v>42858</v>
      </c>
      <c r="B49" s="106">
        <v>17000</v>
      </c>
      <c r="C49" s="107" t="s">
        <v>290</v>
      </c>
    </row>
    <row r="50" spans="1:3" x14ac:dyDescent="0.25">
      <c r="A50" s="105" t="s">
        <v>87</v>
      </c>
      <c r="B50" s="106">
        <v>5600</v>
      </c>
      <c r="C50" s="107" t="s">
        <v>175</v>
      </c>
    </row>
    <row r="51" spans="1:3" x14ac:dyDescent="0.25">
      <c r="A51" s="105" t="s">
        <v>89</v>
      </c>
      <c r="B51" s="106">
        <v>2000</v>
      </c>
      <c r="C51" s="107" t="s">
        <v>176</v>
      </c>
    </row>
    <row r="52" spans="1:3" x14ac:dyDescent="0.25">
      <c r="A52" s="105" t="s">
        <v>177</v>
      </c>
      <c r="B52" s="106">
        <v>5000</v>
      </c>
      <c r="C52" s="107" t="s">
        <v>178</v>
      </c>
    </row>
    <row r="53" spans="1:3" x14ac:dyDescent="0.25">
      <c r="A53" s="105" t="s">
        <v>110</v>
      </c>
      <c r="B53" s="106">
        <v>5500</v>
      </c>
      <c r="C53" s="107" t="s">
        <v>179</v>
      </c>
    </row>
    <row r="54" spans="1:3" x14ac:dyDescent="0.25">
      <c r="A54" s="100" t="s">
        <v>120</v>
      </c>
      <c r="B54" s="104">
        <v>4500</v>
      </c>
      <c r="C54" s="102" t="s">
        <v>171</v>
      </c>
    </row>
    <row r="55" spans="1:3" x14ac:dyDescent="0.25">
      <c r="A55" s="105" t="s">
        <v>129</v>
      </c>
      <c r="B55" s="106">
        <v>5000</v>
      </c>
      <c r="C55" s="107" t="s">
        <v>180</v>
      </c>
    </row>
    <row r="56" spans="1:3" x14ac:dyDescent="0.25">
      <c r="A56" s="105" t="s">
        <v>132</v>
      </c>
      <c r="B56" s="106">
        <v>8500</v>
      </c>
      <c r="C56" s="107" t="s">
        <v>181</v>
      </c>
    </row>
    <row r="57" spans="1:3" x14ac:dyDescent="0.25">
      <c r="A57" s="105" t="s">
        <v>132</v>
      </c>
      <c r="B57" s="106">
        <v>4500</v>
      </c>
      <c r="C57" s="107" t="s">
        <v>182</v>
      </c>
    </row>
    <row r="58" spans="1:3" x14ac:dyDescent="0.25">
      <c r="A58" s="105" t="s">
        <v>135</v>
      </c>
      <c r="B58" s="106">
        <v>5683.59</v>
      </c>
      <c r="C58" s="107" t="s">
        <v>183</v>
      </c>
    </row>
    <row r="59" spans="1:3" x14ac:dyDescent="0.25">
      <c r="A59" s="105" t="s">
        <v>135</v>
      </c>
      <c r="B59" s="106">
        <v>2000</v>
      </c>
      <c r="C59" s="107" t="s">
        <v>184</v>
      </c>
    </row>
    <row r="60" spans="1:3" x14ac:dyDescent="0.25">
      <c r="A60" s="68" t="s">
        <v>38</v>
      </c>
      <c r="B60" s="66"/>
      <c r="C60" s="67"/>
    </row>
    <row r="61" spans="1:3" x14ac:dyDescent="0.25">
      <c r="A61" s="61">
        <v>42857</v>
      </c>
      <c r="B61" s="62">
        <v>2500</v>
      </c>
      <c r="C61" s="47" t="s">
        <v>191</v>
      </c>
    </row>
    <row r="62" spans="1:3" x14ac:dyDescent="0.25">
      <c r="A62" s="7">
        <v>42872</v>
      </c>
      <c r="B62" s="8">
        <v>3027.77</v>
      </c>
      <c r="C62" s="47" t="s">
        <v>294</v>
      </c>
    </row>
    <row r="63" spans="1:3" x14ac:dyDescent="0.25">
      <c r="A63" s="7">
        <v>42872</v>
      </c>
      <c r="B63" s="8">
        <v>3124.2</v>
      </c>
      <c r="C63" s="47" t="s">
        <v>294</v>
      </c>
    </row>
    <row r="64" spans="1:3" x14ac:dyDescent="0.25">
      <c r="A64" s="7">
        <v>42877</v>
      </c>
      <c r="B64" s="8">
        <v>4000</v>
      </c>
      <c r="C64" s="47" t="s">
        <v>293</v>
      </c>
    </row>
    <row r="65" spans="1:4" x14ac:dyDescent="0.25">
      <c r="A65" s="7">
        <v>42878</v>
      </c>
      <c r="B65" s="8">
        <v>3640</v>
      </c>
      <c r="C65" s="47" t="s">
        <v>296</v>
      </c>
    </row>
    <row r="66" spans="1:4" x14ac:dyDescent="0.25">
      <c r="A66" s="7">
        <v>42885</v>
      </c>
      <c r="B66" s="8">
        <v>6882</v>
      </c>
      <c r="C66" s="47" t="s">
        <v>297</v>
      </c>
    </row>
    <row r="67" spans="1:4" x14ac:dyDescent="0.25">
      <c r="A67" s="7">
        <v>42885</v>
      </c>
      <c r="B67" s="8">
        <v>6950</v>
      </c>
      <c r="C67" s="47" t="s">
        <v>298</v>
      </c>
    </row>
    <row r="68" spans="1:4" x14ac:dyDescent="0.25">
      <c r="A68" s="7">
        <v>42886</v>
      </c>
      <c r="B68" s="8">
        <v>10350</v>
      </c>
      <c r="C68" s="47" t="s">
        <v>299</v>
      </c>
    </row>
    <row r="69" spans="1:4" s="76" customFormat="1" ht="30" customHeight="1" x14ac:dyDescent="0.25">
      <c r="A69" s="134" t="s">
        <v>40</v>
      </c>
      <c r="B69" s="135"/>
      <c r="C69" s="136"/>
    </row>
    <row r="70" spans="1:4" s="76" customFormat="1" x14ac:dyDescent="0.25">
      <c r="A70" s="109">
        <v>42857</v>
      </c>
      <c r="B70" s="62">
        <v>13050</v>
      </c>
      <c r="C70" s="108" t="s">
        <v>188</v>
      </c>
    </row>
    <row r="71" spans="1:4" s="76" customFormat="1" x14ac:dyDescent="0.25">
      <c r="A71" s="109">
        <v>42857</v>
      </c>
      <c r="B71" s="62">
        <v>9960</v>
      </c>
      <c r="C71" s="47" t="s">
        <v>186</v>
      </c>
    </row>
    <row r="72" spans="1:4" s="76" customFormat="1" x14ac:dyDescent="0.25">
      <c r="A72" s="109">
        <v>42886</v>
      </c>
      <c r="B72" s="62">
        <v>26100</v>
      </c>
      <c r="C72" s="108" t="s">
        <v>189</v>
      </c>
    </row>
    <row r="73" spans="1:4" x14ac:dyDescent="0.25">
      <c r="A73" s="61">
        <v>42886</v>
      </c>
      <c r="B73" s="62">
        <v>9960</v>
      </c>
      <c r="C73" s="47" t="s">
        <v>190</v>
      </c>
    </row>
    <row r="74" spans="1:4" x14ac:dyDescent="0.25">
      <c r="A74" s="17" t="s">
        <v>15</v>
      </c>
      <c r="B74" s="18"/>
      <c r="C74" s="19"/>
    </row>
    <row r="75" spans="1:4" x14ac:dyDescent="0.25">
      <c r="A75" s="7">
        <v>42857</v>
      </c>
      <c r="B75" s="8">
        <v>20360</v>
      </c>
      <c r="C75" s="47" t="s">
        <v>185</v>
      </c>
    </row>
    <row r="76" spans="1:4" x14ac:dyDescent="0.25">
      <c r="A76" s="7">
        <v>42857</v>
      </c>
      <c r="B76" s="8">
        <f>15180+2</f>
        <v>15182</v>
      </c>
      <c r="C76" s="47" t="s">
        <v>186</v>
      </c>
      <c r="D76" s="96"/>
    </row>
    <row r="77" spans="1:4" x14ac:dyDescent="0.25">
      <c r="A77" s="7">
        <v>42858</v>
      </c>
      <c r="B77" s="8">
        <v>300</v>
      </c>
      <c r="C77" s="47" t="s">
        <v>291</v>
      </c>
    </row>
    <row r="78" spans="1:4" x14ac:dyDescent="0.25">
      <c r="A78" s="7">
        <v>42870</v>
      </c>
      <c r="B78" s="8">
        <v>178.39</v>
      </c>
      <c r="C78" s="47" t="s">
        <v>342</v>
      </c>
    </row>
    <row r="79" spans="1:4" x14ac:dyDescent="0.25">
      <c r="A79" s="7">
        <v>42884</v>
      </c>
      <c r="B79" s="8">
        <v>269.5</v>
      </c>
      <c r="C79" s="47" t="s">
        <v>342</v>
      </c>
    </row>
    <row r="80" spans="1:4" x14ac:dyDescent="0.25">
      <c r="A80" s="7">
        <v>42886</v>
      </c>
      <c r="B80" s="8">
        <v>40020</v>
      </c>
      <c r="C80" s="47" t="s">
        <v>187</v>
      </c>
    </row>
    <row r="81" spans="1:3" x14ac:dyDescent="0.25">
      <c r="A81" s="7">
        <v>42886</v>
      </c>
      <c r="B81" s="8">
        <f>15180+92</f>
        <v>15272</v>
      </c>
      <c r="C81" s="47" t="s">
        <v>190</v>
      </c>
    </row>
    <row r="82" spans="1:3" x14ac:dyDescent="0.25">
      <c r="A82" s="7"/>
      <c r="B82" s="8">
        <f>2987+30+199+247+1600</f>
        <v>5063</v>
      </c>
      <c r="C82" s="43" t="s">
        <v>78</v>
      </c>
    </row>
    <row r="83" spans="1:3" x14ac:dyDescent="0.25">
      <c r="A83" s="11" t="s">
        <v>2</v>
      </c>
      <c r="B83" s="12">
        <f>SUM(B11:B82)</f>
        <v>424835.85</v>
      </c>
      <c r="C83" s="13"/>
    </row>
    <row r="84" spans="1:3" x14ac:dyDescent="0.25">
      <c r="A84" s="2"/>
    </row>
    <row r="86" spans="1:3" x14ac:dyDescent="0.25">
      <c r="A86" s="2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C1"/>
    <mergeCell ref="A69:C69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88"/>
  <sheetViews>
    <sheetView showGridLines="0" workbookViewId="0">
      <selection activeCell="A8" sqref="A8"/>
    </sheetView>
  </sheetViews>
  <sheetFormatPr defaultRowHeight="15" x14ac:dyDescent="0.25"/>
  <cols>
    <col min="1" max="2" width="20.7109375" style="1" customWidth="1"/>
    <col min="3" max="3" width="28.28515625" customWidth="1"/>
    <col min="4" max="4" width="63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B3" s="92"/>
      <c r="C3" s="9"/>
    </row>
    <row r="4" spans="1:4" ht="18.75" x14ac:dyDescent="0.25">
      <c r="B4" s="141" t="s">
        <v>10</v>
      </c>
      <c r="C4" s="141"/>
      <c r="D4" s="141"/>
    </row>
    <row r="5" spans="1:4" ht="18.75" x14ac:dyDescent="0.25">
      <c r="B5" s="141" t="s">
        <v>48</v>
      </c>
      <c r="C5" s="141"/>
      <c r="D5" s="141"/>
    </row>
    <row r="6" spans="1:4" ht="18.75" x14ac:dyDescent="0.3">
      <c r="B6" s="142" t="s">
        <v>72</v>
      </c>
      <c r="C6" s="142"/>
      <c r="D6" s="142"/>
    </row>
    <row r="9" spans="1:4" x14ac:dyDescent="0.25">
      <c r="A9" s="11" t="s">
        <v>16</v>
      </c>
      <c r="B9" s="29" t="s">
        <v>7</v>
      </c>
      <c r="C9" s="55" t="s">
        <v>1</v>
      </c>
      <c r="D9" s="56" t="s">
        <v>6</v>
      </c>
    </row>
    <row r="10" spans="1:4" x14ac:dyDescent="0.25">
      <c r="A10" s="80">
        <v>42853.416990740741</v>
      </c>
      <c r="B10" s="91">
        <v>1000</v>
      </c>
      <c r="C10" s="98" t="s">
        <v>201</v>
      </c>
      <c r="D10" s="110" t="s">
        <v>31</v>
      </c>
    </row>
    <row r="11" spans="1:4" x14ac:dyDescent="0.25">
      <c r="A11" s="80">
        <v>42853.424062500002</v>
      </c>
      <c r="B11" s="91">
        <v>200</v>
      </c>
      <c r="C11" s="98" t="s">
        <v>202</v>
      </c>
      <c r="D11" s="110" t="s">
        <v>31</v>
      </c>
    </row>
    <row r="12" spans="1:4" x14ac:dyDescent="0.25">
      <c r="A12" s="80">
        <v>42853.600601851853</v>
      </c>
      <c r="B12" s="91">
        <v>500</v>
      </c>
      <c r="C12" s="98" t="s">
        <v>203</v>
      </c>
      <c r="D12" s="110" t="s">
        <v>31</v>
      </c>
    </row>
    <row r="13" spans="1:4" x14ac:dyDescent="0.25">
      <c r="A13" s="80">
        <v>42853.712060185186</v>
      </c>
      <c r="B13" s="91">
        <v>100</v>
      </c>
      <c r="C13" s="98" t="s">
        <v>204</v>
      </c>
      <c r="D13" s="110" t="s">
        <v>31</v>
      </c>
    </row>
    <row r="14" spans="1:4" x14ac:dyDescent="0.25">
      <c r="A14" s="80">
        <v>42854.876400462963</v>
      </c>
      <c r="B14" s="91">
        <v>100</v>
      </c>
      <c r="C14" s="98" t="s">
        <v>205</v>
      </c>
      <c r="D14" s="110" t="s">
        <v>31</v>
      </c>
    </row>
    <row r="15" spans="1:4" x14ac:dyDescent="0.25">
      <c r="A15" s="80">
        <v>42855.23364583333</v>
      </c>
      <c r="B15" s="91">
        <v>30000</v>
      </c>
      <c r="C15" s="98" t="s">
        <v>206</v>
      </c>
      <c r="D15" s="110" t="s">
        <v>31</v>
      </c>
    </row>
    <row r="16" spans="1:4" x14ac:dyDescent="0.25">
      <c r="A16" s="80">
        <v>42855.238125000003</v>
      </c>
      <c r="B16" s="91">
        <v>20000</v>
      </c>
      <c r="C16" s="98" t="s">
        <v>206</v>
      </c>
      <c r="D16" s="110" t="s">
        <v>31</v>
      </c>
    </row>
    <row r="17" spans="1:4" x14ac:dyDescent="0.25">
      <c r="A17" s="80">
        <v>42855.643425925926</v>
      </c>
      <c r="B17" s="91">
        <v>2000</v>
      </c>
      <c r="C17" s="98" t="s">
        <v>207</v>
      </c>
      <c r="D17" s="110" t="s">
        <v>31</v>
      </c>
    </row>
    <row r="18" spans="1:4" x14ac:dyDescent="0.25">
      <c r="A18" s="80">
        <v>42856.409895833334</v>
      </c>
      <c r="B18" s="91">
        <v>5000</v>
      </c>
      <c r="C18" s="98" t="s">
        <v>208</v>
      </c>
      <c r="D18" s="110" t="s">
        <v>31</v>
      </c>
    </row>
    <row r="19" spans="1:4" x14ac:dyDescent="0.25">
      <c r="A19" s="80">
        <v>42856.432719907411</v>
      </c>
      <c r="B19" s="91">
        <v>500</v>
      </c>
      <c r="C19" s="98" t="s">
        <v>209</v>
      </c>
      <c r="D19" s="110" t="s">
        <v>31</v>
      </c>
    </row>
    <row r="20" spans="1:4" x14ac:dyDescent="0.25">
      <c r="A20" s="80">
        <v>42857.486944444441</v>
      </c>
      <c r="B20" s="91">
        <v>1000</v>
      </c>
      <c r="C20" s="98" t="s">
        <v>210</v>
      </c>
      <c r="D20" s="110" t="s">
        <v>31</v>
      </c>
    </row>
    <row r="21" spans="1:4" x14ac:dyDescent="0.25">
      <c r="A21" s="80">
        <v>42858.436481481483</v>
      </c>
      <c r="B21" s="91">
        <v>1000</v>
      </c>
      <c r="C21" s="98" t="s">
        <v>211</v>
      </c>
      <c r="D21" s="110" t="s">
        <v>31</v>
      </c>
    </row>
    <row r="22" spans="1:4" x14ac:dyDescent="0.25">
      <c r="A22" s="80">
        <v>42858.486643518518</v>
      </c>
      <c r="B22" s="91">
        <v>500</v>
      </c>
      <c r="C22" s="98" t="s">
        <v>212</v>
      </c>
      <c r="D22" s="110" t="s">
        <v>31</v>
      </c>
    </row>
    <row r="23" spans="1:4" x14ac:dyDescent="0.25">
      <c r="A23" s="80">
        <v>42858.623472222222</v>
      </c>
      <c r="B23" s="91">
        <v>2500</v>
      </c>
      <c r="C23" s="98" t="s">
        <v>213</v>
      </c>
      <c r="D23" s="110" t="s">
        <v>31</v>
      </c>
    </row>
    <row r="24" spans="1:4" x14ac:dyDescent="0.25">
      <c r="A24" s="80">
        <v>42858.713101851848</v>
      </c>
      <c r="B24" s="91">
        <v>2200</v>
      </c>
      <c r="C24" s="98" t="s">
        <v>214</v>
      </c>
      <c r="D24" s="110" t="s">
        <v>31</v>
      </c>
    </row>
    <row r="25" spans="1:4" x14ac:dyDescent="0.25">
      <c r="A25" s="80">
        <v>42858.779016203705</v>
      </c>
      <c r="B25" s="91">
        <v>3000</v>
      </c>
      <c r="C25" s="98" t="s">
        <v>215</v>
      </c>
      <c r="D25" s="110" t="s">
        <v>31</v>
      </c>
    </row>
    <row r="26" spans="1:4" x14ac:dyDescent="0.25">
      <c r="A26" s="80">
        <v>42858.786736111113</v>
      </c>
      <c r="B26" s="91">
        <v>300</v>
      </c>
      <c r="C26" s="98" t="s">
        <v>216</v>
      </c>
      <c r="D26" s="110" t="s">
        <v>31</v>
      </c>
    </row>
    <row r="27" spans="1:4" x14ac:dyDescent="0.25">
      <c r="A27" s="80">
        <v>42859.832962962966</v>
      </c>
      <c r="B27" s="91">
        <v>1000</v>
      </c>
      <c r="C27" s="98" t="s">
        <v>195</v>
      </c>
      <c r="D27" s="110" t="s">
        <v>31</v>
      </c>
    </row>
    <row r="28" spans="1:4" x14ac:dyDescent="0.25">
      <c r="A28" s="80">
        <v>42860.648206018515</v>
      </c>
      <c r="B28" s="91">
        <v>200</v>
      </c>
      <c r="C28" s="98" t="s">
        <v>196</v>
      </c>
      <c r="D28" s="110" t="s">
        <v>31</v>
      </c>
    </row>
    <row r="29" spans="1:4" x14ac:dyDescent="0.25">
      <c r="A29" s="80">
        <v>42860.695775462962</v>
      </c>
      <c r="B29" s="91">
        <v>1150</v>
      </c>
      <c r="C29" s="98" t="s">
        <v>217</v>
      </c>
      <c r="D29" s="110" t="s">
        <v>31</v>
      </c>
    </row>
    <row r="30" spans="1:4" x14ac:dyDescent="0.25">
      <c r="A30" s="80">
        <v>42861.122083333335</v>
      </c>
      <c r="B30" s="91">
        <v>1000</v>
      </c>
      <c r="C30" s="98" t="s">
        <v>218</v>
      </c>
      <c r="D30" s="110" t="s">
        <v>31</v>
      </c>
    </row>
    <row r="31" spans="1:4" x14ac:dyDescent="0.25">
      <c r="A31" s="80">
        <v>42861.784444444442</v>
      </c>
      <c r="B31" s="91">
        <v>300</v>
      </c>
      <c r="C31" s="98" t="s">
        <v>219</v>
      </c>
      <c r="D31" s="110" t="s">
        <v>31</v>
      </c>
    </row>
    <row r="32" spans="1:4" x14ac:dyDescent="0.25">
      <c r="A32" s="80">
        <v>42865.962002314816</v>
      </c>
      <c r="B32" s="91">
        <v>100</v>
      </c>
      <c r="C32" s="98" t="s">
        <v>220</v>
      </c>
      <c r="D32" s="110" t="s">
        <v>31</v>
      </c>
    </row>
    <row r="33" spans="1:4" x14ac:dyDescent="0.25">
      <c r="A33" s="80">
        <v>42866.031284722223</v>
      </c>
      <c r="B33" s="91">
        <v>300</v>
      </c>
      <c r="C33" s="98" t="s">
        <v>221</v>
      </c>
      <c r="D33" s="110" t="s">
        <v>31</v>
      </c>
    </row>
    <row r="34" spans="1:4" x14ac:dyDescent="0.25">
      <c r="A34" s="80">
        <v>42867.387638888889</v>
      </c>
      <c r="B34" s="91">
        <v>500</v>
      </c>
      <c r="C34" s="98" t="s">
        <v>197</v>
      </c>
      <c r="D34" s="110" t="s">
        <v>31</v>
      </c>
    </row>
    <row r="35" spans="1:4" x14ac:dyDescent="0.25">
      <c r="A35" s="80">
        <v>42867.458692129629</v>
      </c>
      <c r="B35" s="91">
        <v>2000</v>
      </c>
      <c r="C35" s="98" t="s">
        <v>198</v>
      </c>
      <c r="D35" s="110" t="s">
        <v>31</v>
      </c>
    </row>
    <row r="36" spans="1:4" x14ac:dyDescent="0.25">
      <c r="A36" s="80">
        <v>42868.57167824074</v>
      </c>
      <c r="B36" s="91">
        <v>200</v>
      </c>
      <c r="C36" s="98" t="s">
        <v>222</v>
      </c>
      <c r="D36" s="110" t="s">
        <v>31</v>
      </c>
    </row>
    <row r="37" spans="1:4" x14ac:dyDescent="0.25">
      <c r="A37" s="80">
        <v>42868.788310185184</v>
      </c>
      <c r="B37" s="91">
        <v>200</v>
      </c>
      <c r="C37" s="98" t="s">
        <v>223</v>
      </c>
      <c r="D37" s="110" t="s">
        <v>31</v>
      </c>
    </row>
    <row r="38" spans="1:4" x14ac:dyDescent="0.25">
      <c r="A38" s="80">
        <v>42869.620219907411</v>
      </c>
      <c r="B38" s="91">
        <v>500</v>
      </c>
      <c r="C38" s="98" t="s">
        <v>224</v>
      </c>
      <c r="D38" s="110" t="s">
        <v>31</v>
      </c>
    </row>
    <row r="39" spans="1:4" x14ac:dyDescent="0.25">
      <c r="A39" s="80">
        <v>42870.524293981478</v>
      </c>
      <c r="B39" s="91">
        <v>1000</v>
      </c>
      <c r="C39" s="98" t="s">
        <v>199</v>
      </c>
      <c r="D39" s="110" t="s">
        <v>31</v>
      </c>
    </row>
    <row r="40" spans="1:4" x14ac:dyDescent="0.25">
      <c r="A40" s="80">
        <v>42870.524861111109</v>
      </c>
      <c r="B40" s="91">
        <v>2000</v>
      </c>
      <c r="C40" s="98" t="s">
        <v>199</v>
      </c>
      <c r="D40" s="110" t="s">
        <v>31</v>
      </c>
    </row>
    <row r="41" spans="1:4" x14ac:dyDescent="0.25">
      <c r="A41" s="80">
        <v>42870.734097222223</v>
      </c>
      <c r="B41" s="91">
        <v>500</v>
      </c>
      <c r="C41" s="98" t="s">
        <v>225</v>
      </c>
      <c r="D41" s="110" t="s">
        <v>31</v>
      </c>
    </row>
    <row r="42" spans="1:4" x14ac:dyDescent="0.25">
      <c r="A42" s="80">
        <v>42870.768078703702</v>
      </c>
      <c r="B42" s="91">
        <v>1000</v>
      </c>
      <c r="C42" s="98" t="s">
        <v>226</v>
      </c>
      <c r="D42" s="110" t="s">
        <v>31</v>
      </c>
    </row>
    <row r="43" spans="1:4" x14ac:dyDescent="0.25">
      <c r="A43" s="80">
        <v>42871.438958333332</v>
      </c>
      <c r="B43" s="91">
        <v>250</v>
      </c>
      <c r="C43" s="98" t="s">
        <v>227</v>
      </c>
      <c r="D43" s="110" t="s">
        <v>31</v>
      </c>
    </row>
    <row r="44" spans="1:4" x14ac:dyDescent="0.25">
      <c r="A44" s="80">
        <v>42871.460243055553</v>
      </c>
      <c r="B44" s="91">
        <v>500</v>
      </c>
      <c r="C44" s="98" t="s">
        <v>228</v>
      </c>
      <c r="D44" s="110" t="s">
        <v>31</v>
      </c>
    </row>
    <row r="45" spans="1:4" x14ac:dyDescent="0.25">
      <c r="A45" s="80">
        <v>42871.476736111108</v>
      </c>
      <c r="B45" s="91">
        <v>1000</v>
      </c>
      <c r="C45" s="98" t="s">
        <v>229</v>
      </c>
      <c r="D45" s="110" t="s">
        <v>31</v>
      </c>
    </row>
    <row r="46" spans="1:4" x14ac:dyDescent="0.25">
      <c r="A46" s="80">
        <v>42871.717939814815</v>
      </c>
      <c r="B46" s="91">
        <v>1000</v>
      </c>
      <c r="C46" s="98" t="s">
        <v>230</v>
      </c>
      <c r="D46" s="110" t="s">
        <v>31</v>
      </c>
    </row>
    <row r="47" spans="1:4" x14ac:dyDescent="0.25">
      <c r="A47" s="80">
        <v>42871.840636574074</v>
      </c>
      <c r="B47" s="91">
        <v>150</v>
      </c>
      <c r="C47" s="98" t="s">
        <v>231</v>
      </c>
      <c r="D47" s="110" t="s">
        <v>140</v>
      </c>
    </row>
    <row r="48" spans="1:4" x14ac:dyDescent="0.25">
      <c r="A48" s="80">
        <v>42871.906388888892</v>
      </c>
      <c r="B48" s="91">
        <v>238</v>
      </c>
      <c r="C48" s="98" t="s">
        <v>232</v>
      </c>
      <c r="D48" s="110" t="s">
        <v>31</v>
      </c>
    </row>
    <row r="49" spans="1:4" x14ac:dyDescent="0.25">
      <c r="A49" s="80">
        <v>42871.961388888885</v>
      </c>
      <c r="B49" s="91">
        <v>500</v>
      </c>
      <c r="C49" s="98" t="s">
        <v>233</v>
      </c>
      <c r="D49" s="110" t="s">
        <v>140</v>
      </c>
    </row>
    <row r="50" spans="1:4" x14ac:dyDescent="0.25">
      <c r="A50" s="80">
        <v>42872.280995370369</v>
      </c>
      <c r="B50" s="91">
        <v>500</v>
      </c>
      <c r="C50" s="98" t="s">
        <v>234</v>
      </c>
      <c r="D50" s="110" t="s">
        <v>140</v>
      </c>
    </row>
    <row r="51" spans="1:4" x14ac:dyDescent="0.25">
      <c r="A51" s="80">
        <v>42872.357395833336</v>
      </c>
      <c r="B51" s="91">
        <v>3000</v>
      </c>
      <c r="C51" s="98" t="s">
        <v>235</v>
      </c>
      <c r="D51" s="110" t="s">
        <v>31</v>
      </c>
    </row>
    <row r="52" spans="1:4" x14ac:dyDescent="0.25">
      <c r="A52" s="80">
        <v>42872.525810185187</v>
      </c>
      <c r="B52" s="91">
        <v>500</v>
      </c>
      <c r="C52" s="98" t="s">
        <v>236</v>
      </c>
      <c r="D52" s="110" t="s">
        <v>140</v>
      </c>
    </row>
    <row r="53" spans="1:4" x14ac:dyDescent="0.25">
      <c r="A53" s="80">
        <v>42872.645046296297</v>
      </c>
      <c r="B53" s="91">
        <v>500</v>
      </c>
      <c r="C53" s="98" t="s">
        <v>237</v>
      </c>
      <c r="D53" s="110" t="s">
        <v>31</v>
      </c>
    </row>
    <row r="54" spans="1:4" x14ac:dyDescent="0.25">
      <c r="A54" s="80">
        <v>42872.785590277781</v>
      </c>
      <c r="B54" s="91">
        <v>500</v>
      </c>
      <c r="C54" s="98" t="s">
        <v>238</v>
      </c>
      <c r="D54" s="110" t="s">
        <v>31</v>
      </c>
    </row>
    <row r="55" spans="1:4" x14ac:dyDescent="0.25">
      <c r="A55" s="80">
        <v>42872.892256944448</v>
      </c>
      <c r="B55" s="91">
        <v>1000</v>
      </c>
      <c r="C55" s="98" t="s">
        <v>239</v>
      </c>
      <c r="D55" s="110" t="s">
        <v>31</v>
      </c>
    </row>
    <row r="56" spans="1:4" x14ac:dyDescent="0.25">
      <c r="A56" s="80">
        <v>42872.972256944442</v>
      </c>
      <c r="B56" s="91">
        <v>200</v>
      </c>
      <c r="C56" s="98" t="s">
        <v>200</v>
      </c>
      <c r="D56" s="110" t="s">
        <v>140</v>
      </c>
    </row>
    <row r="57" spans="1:4" x14ac:dyDescent="0.25">
      <c r="A57" s="80">
        <v>42873.016226851854</v>
      </c>
      <c r="B57" s="91">
        <v>2500</v>
      </c>
      <c r="C57" s="98" t="s">
        <v>240</v>
      </c>
      <c r="D57" s="110" t="s">
        <v>31</v>
      </c>
    </row>
    <row r="58" spans="1:4" x14ac:dyDescent="0.25">
      <c r="A58" s="80">
        <v>42873.016898148147</v>
      </c>
      <c r="B58" s="91">
        <v>300</v>
      </c>
      <c r="C58" s="98" t="s">
        <v>241</v>
      </c>
      <c r="D58" s="110" t="s">
        <v>140</v>
      </c>
    </row>
    <row r="59" spans="1:4" x14ac:dyDescent="0.25">
      <c r="A59" s="80">
        <v>42873.018194444441</v>
      </c>
      <c r="B59" s="91">
        <v>300</v>
      </c>
      <c r="C59" s="98" t="s">
        <v>242</v>
      </c>
      <c r="D59" s="110" t="s">
        <v>140</v>
      </c>
    </row>
    <row r="60" spans="1:4" x14ac:dyDescent="0.25">
      <c r="A60" s="80">
        <v>42873.354189814818</v>
      </c>
      <c r="B60" s="91">
        <v>2000</v>
      </c>
      <c r="C60" s="98" t="s">
        <v>243</v>
      </c>
      <c r="D60" s="110" t="s">
        <v>31</v>
      </c>
    </row>
    <row r="61" spans="1:4" x14ac:dyDescent="0.25">
      <c r="A61" s="80">
        <v>42873.403912037036</v>
      </c>
      <c r="B61" s="91">
        <v>1000</v>
      </c>
      <c r="C61" s="98" t="s">
        <v>244</v>
      </c>
      <c r="D61" s="110" t="s">
        <v>140</v>
      </c>
    </row>
    <row r="62" spans="1:4" x14ac:dyDescent="0.25">
      <c r="A62" s="80">
        <v>42873.514803240738</v>
      </c>
      <c r="B62" s="91">
        <v>500</v>
      </c>
      <c r="C62" s="98" t="s">
        <v>203</v>
      </c>
      <c r="D62" s="110" t="s">
        <v>31</v>
      </c>
    </row>
    <row r="63" spans="1:4" x14ac:dyDescent="0.25">
      <c r="A63" s="80">
        <v>42873.725138888891</v>
      </c>
      <c r="B63" s="91">
        <v>1000</v>
      </c>
      <c r="C63" s="98" t="s">
        <v>245</v>
      </c>
      <c r="D63" s="110" t="s">
        <v>140</v>
      </c>
    </row>
    <row r="64" spans="1:4" x14ac:dyDescent="0.25">
      <c r="A64" s="80">
        <v>42873.742719907408</v>
      </c>
      <c r="B64" s="91">
        <v>300</v>
      </c>
      <c r="C64" s="98" t="s">
        <v>246</v>
      </c>
      <c r="D64" s="110" t="s">
        <v>140</v>
      </c>
    </row>
    <row r="65" spans="1:4" x14ac:dyDescent="0.25">
      <c r="A65" s="80">
        <v>42873.786481481482</v>
      </c>
      <c r="B65" s="91">
        <v>300</v>
      </c>
      <c r="C65" s="98" t="s">
        <v>247</v>
      </c>
      <c r="D65" s="110" t="s">
        <v>140</v>
      </c>
    </row>
    <row r="66" spans="1:4" x14ac:dyDescent="0.25">
      <c r="A66" s="80">
        <v>42873.835486111115</v>
      </c>
      <c r="B66" s="91">
        <v>5000</v>
      </c>
      <c r="C66" s="98" t="s">
        <v>248</v>
      </c>
      <c r="D66" s="110" t="s">
        <v>31</v>
      </c>
    </row>
    <row r="67" spans="1:4" x14ac:dyDescent="0.25">
      <c r="A67" s="80">
        <v>42873.843506944446</v>
      </c>
      <c r="B67" s="91">
        <v>2000</v>
      </c>
      <c r="C67" s="98" t="s">
        <v>248</v>
      </c>
      <c r="D67" s="110" t="s">
        <v>140</v>
      </c>
    </row>
    <row r="68" spans="1:4" x14ac:dyDescent="0.25">
      <c r="A68" s="80">
        <v>42874.531909722224</v>
      </c>
      <c r="B68" s="91">
        <v>500</v>
      </c>
      <c r="C68" s="98" t="s">
        <v>249</v>
      </c>
      <c r="D68" s="110" t="s">
        <v>140</v>
      </c>
    </row>
    <row r="69" spans="1:4" x14ac:dyDescent="0.25">
      <c r="A69" s="80">
        <v>42874.744039351855</v>
      </c>
      <c r="B69" s="91">
        <v>3000</v>
      </c>
      <c r="C69" s="98" t="s">
        <v>250</v>
      </c>
      <c r="D69" s="110" t="s">
        <v>31</v>
      </c>
    </row>
    <row r="70" spans="1:4" x14ac:dyDescent="0.25">
      <c r="A70" s="80">
        <v>42874.857731481483</v>
      </c>
      <c r="B70" s="91">
        <v>500</v>
      </c>
      <c r="C70" s="98" t="s">
        <v>251</v>
      </c>
      <c r="D70" s="110" t="s">
        <v>31</v>
      </c>
    </row>
    <row r="71" spans="1:4" x14ac:dyDescent="0.25">
      <c r="A71" s="80">
        <v>42876.747175925928</v>
      </c>
      <c r="B71" s="91">
        <v>500</v>
      </c>
      <c r="C71" s="98" t="s">
        <v>252</v>
      </c>
      <c r="D71" s="110" t="s">
        <v>140</v>
      </c>
    </row>
    <row r="72" spans="1:4" x14ac:dyDescent="0.25">
      <c r="A72" s="80">
        <v>42876.85423611111</v>
      </c>
      <c r="B72" s="91">
        <v>200</v>
      </c>
      <c r="C72" s="98" t="s">
        <v>209</v>
      </c>
      <c r="D72" s="110" t="s">
        <v>31</v>
      </c>
    </row>
    <row r="73" spans="1:4" x14ac:dyDescent="0.25">
      <c r="A73" s="80">
        <v>42876.982673611114</v>
      </c>
      <c r="B73" s="91">
        <v>3000</v>
      </c>
      <c r="C73" s="98" t="s">
        <v>253</v>
      </c>
      <c r="D73" s="110" t="s">
        <v>31</v>
      </c>
    </row>
    <row r="74" spans="1:4" x14ac:dyDescent="0.25">
      <c r="A74" s="80">
        <v>42877.384722222225</v>
      </c>
      <c r="B74" s="91">
        <v>200</v>
      </c>
      <c r="C74" s="98" t="s">
        <v>254</v>
      </c>
      <c r="D74" s="110" t="s">
        <v>31</v>
      </c>
    </row>
    <row r="75" spans="1:4" x14ac:dyDescent="0.25">
      <c r="A75" s="80">
        <v>42878.446481481478</v>
      </c>
      <c r="B75" s="91">
        <v>500</v>
      </c>
      <c r="C75" s="98" t="s">
        <v>252</v>
      </c>
      <c r="D75" s="110" t="s">
        <v>31</v>
      </c>
    </row>
    <row r="76" spans="1:4" x14ac:dyDescent="0.25">
      <c r="A76" s="80">
        <v>42878.488807870373</v>
      </c>
      <c r="B76" s="91">
        <v>500</v>
      </c>
      <c r="C76" s="98" t="s">
        <v>255</v>
      </c>
      <c r="D76" s="110" t="s">
        <v>140</v>
      </c>
    </row>
    <row r="77" spans="1:4" x14ac:dyDescent="0.25">
      <c r="A77" s="80">
        <v>42878.934224537035</v>
      </c>
      <c r="B77" s="91">
        <v>1750</v>
      </c>
      <c r="C77" s="98" t="s">
        <v>256</v>
      </c>
      <c r="D77" s="110" t="s">
        <v>31</v>
      </c>
    </row>
    <row r="78" spans="1:4" x14ac:dyDescent="0.25">
      <c r="A78" s="80">
        <v>42879.138888888891</v>
      </c>
      <c r="B78" s="91">
        <v>500</v>
      </c>
      <c r="C78" s="98" t="s">
        <v>257</v>
      </c>
      <c r="D78" s="110" t="s">
        <v>31</v>
      </c>
    </row>
    <row r="79" spans="1:4" x14ac:dyDescent="0.25">
      <c r="A79" s="80">
        <v>42880.634918981479</v>
      </c>
      <c r="B79" s="91">
        <v>50</v>
      </c>
      <c r="C79" s="98" t="s">
        <v>258</v>
      </c>
      <c r="D79" s="110" t="s">
        <v>31</v>
      </c>
    </row>
    <row r="80" spans="1:4" x14ac:dyDescent="0.25">
      <c r="A80" s="80">
        <v>42880.78833333333</v>
      </c>
      <c r="B80" s="91">
        <v>50</v>
      </c>
      <c r="C80" s="98" t="s">
        <v>259</v>
      </c>
      <c r="D80" s="110" t="s">
        <v>31</v>
      </c>
    </row>
    <row r="81" spans="1:4" x14ac:dyDescent="0.25">
      <c r="A81" s="80">
        <v>42881.931979166664</v>
      </c>
      <c r="B81" s="91">
        <v>300</v>
      </c>
      <c r="C81" s="98" t="s">
        <v>260</v>
      </c>
      <c r="D81" s="110" t="s">
        <v>31</v>
      </c>
    </row>
    <row r="82" spans="1:4" x14ac:dyDescent="0.25">
      <c r="A82" s="80">
        <v>42882.388182870367</v>
      </c>
      <c r="B82" s="91">
        <v>1000</v>
      </c>
      <c r="C82" s="98" t="s">
        <v>261</v>
      </c>
      <c r="D82" s="110" t="s">
        <v>31</v>
      </c>
    </row>
    <row r="83" spans="1:4" x14ac:dyDescent="0.25">
      <c r="A83" s="80">
        <v>42883.012997685182</v>
      </c>
      <c r="B83" s="91">
        <v>200</v>
      </c>
      <c r="C83" s="98" t="s">
        <v>262</v>
      </c>
      <c r="D83" s="110" t="s">
        <v>31</v>
      </c>
    </row>
    <row r="84" spans="1:4" x14ac:dyDescent="0.25">
      <c r="A84" s="80">
        <v>42883.711851851855</v>
      </c>
      <c r="B84" s="91">
        <v>100</v>
      </c>
      <c r="C84" s="98" t="s">
        <v>204</v>
      </c>
      <c r="D84" s="110" t="s">
        <v>31</v>
      </c>
    </row>
    <row r="85" spans="1:4" x14ac:dyDescent="0.25">
      <c r="A85" s="80">
        <v>42884.476643518516</v>
      </c>
      <c r="B85" s="91">
        <v>500</v>
      </c>
      <c r="C85" s="98" t="s">
        <v>263</v>
      </c>
      <c r="D85" s="110" t="s">
        <v>31</v>
      </c>
    </row>
    <row r="86" spans="1:4" x14ac:dyDescent="0.25">
      <c r="A86" s="80">
        <v>42885.547465277778</v>
      </c>
      <c r="B86" s="91">
        <v>500</v>
      </c>
      <c r="C86" s="98" t="s">
        <v>264</v>
      </c>
      <c r="D86" s="110" t="s">
        <v>31</v>
      </c>
    </row>
    <row r="87" spans="1:4" x14ac:dyDescent="0.25">
      <c r="A87" s="57" t="s">
        <v>2</v>
      </c>
      <c r="B87" s="95">
        <f>SUM(B10:B86)</f>
        <v>120738</v>
      </c>
      <c r="C87" s="59"/>
      <c r="D87" s="59"/>
    </row>
    <row r="88" spans="1:4" ht="45" x14ac:dyDescent="0.25">
      <c r="A88" s="50" t="s">
        <v>49</v>
      </c>
      <c r="B88" s="12">
        <f>B87-B87*2.9%</f>
        <v>117236.598</v>
      </c>
      <c r="C88" s="60"/>
      <c r="D88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1:D1"/>
    <mergeCell ref="B2:D2"/>
    <mergeCell ref="B4:D4"/>
    <mergeCell ref="B5:D5"/>
    <mergeCell ref="B6:D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0"/>
  <sheetViews>
    <sheetView showGridLines="0" workbookViewId="0">
      <selection activeCell="A8" sqref="A8"/>
    </sheetView>
  </sheetViews>
  <sheetFormatPr defaultRowHeight="15" x14ac:dyDescent="0.25"/>
  <cols>
    <col min="1" max="1" width="20.7109375" style="1" customWidth="1"/>
    <col min="2" max="2" width="20.7109375" customWidth="1"/>
    <col min="3" max="3" width="32.85546875" customWidth="1"/>
    <col min="4" max="4" width="63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B3" s="9"/>
      <c r="C3" s="9"/>
    </row>
    <row r="4" spans="1:4" ht="18.75" x14ac:dyDescent="0.25">
      <c r="B4" s="141" t="s">
        <v>10</v>
      </c>
      <c r="C4" s="141"/>
      <c r="D4" s="141"/>
    </row>
    <row r="5" spans="1:4" ht="18.75" x14ac:dyDescent="0.25">
      <c r="B5" s="141" t="s">
        <v>18</v>
      </c>
      <c r="C5" s="141"/>
      <c r="D5" s="141"/>
    </row>
    <row r="6" spans="1:4" ht="18.75" x14ac:dyDescent="0.3">
      <c r="B6" s="142" t="s">
        <v>72</v>
      </c>
      <c r="C6" s="142"/>
      <c r="D6" s="142"/>
    </row>
    <row r="9" spans="1:4" x14ac:dyDescent="0.25">
      <c r="A9" s="11" t="s">
        <v>16</v>
      </c>
      <c r="B9" s="29" t="s">
        <v>7</v>
      </c>
      <c r="C9" s="55" t="s">
        <v>1</v>
      </c>
      <c r="D9" s="56" t="s">
        <v>6</v>
      </c>
    </row>
    <row r="10" spans="1:4" x14ac:dyDescent="0.25">
      <c r="A10" s="44">
        <v>42854</v>
      </c>
      <c r="B10" s="46">
        <v>200</v>
      </c>
      <c r="C10" s="45" t="s">
        <v>265</v>
      </c>
      <c r="D10" s="45" t="s">
        <v>47</v>
      </c>
    </row>
    <row r="11" spans="1:4" x14ac:dyDescent="0.25">
      <c r="A11" s="44">
        <v>42855</v>
      </c>
      <c r="B11" s="46">
        <v>500</v>
      </c>
      <c r="C11" s="45" t="s">
        <v>266</v>
      </c>
      <c r="D11" s="45" t="s">
        <v>47</v>
      </c>
    </row>
    <row r="12" spans="1:4" x14ac:dyDescent="0.25">
      <c r="A12" s="44">
        <v>42856</v>
      </c>
      <c r="B12" s="46">
        <v>100</v>
      </c>
      <c r="C12" s="45" t="s">
        <v>267</v>
      </c>
      <c r="D12" s="45" t="s">
        <v>47</v>
      </c>
    </row>
    <row r="13" spans="1:4" x14ac:dyDescent="0.25">
      <c r="A13" s="44">
        <v>42856</v>
      </c>
      <c r="B13" s="46">
        <v>2000</v>
      </c>
      <c r="C13" s="45" t="s">
        <v>268</v>
      </c>
      <c r="D13" s="45" t="s">
        <v>31</v>
      </c>
    </row>
    <row r="14" spans="1:4" x14ac:dyDescent="0.25">
      <c r="A14" s="44">
        <v>42863</v>
      </c>
      <c r="B14" s="46">
        <v>100</v>
      </c>
      <c r="C14" s="45" t="s">
        <v>269</v>
      </c>
      <c r="D14" s="45" t="s">
        <v>31</v>
      </c>
    </row>
    <row r="15" spans="1:4" x14ac:dyDescent="0.25">
      <c r="A15" s="44">
        <v>42869</v>
      </c>
      <c r="B15" s="46">
        <v>100</v>
      </c>
      <c r="C15" s="45" t="s">
        <v>270</v>
      </c>
      <c r="D15" s="45" t="s">
        <v>31</v>
      </c>
    </row>
    <row r="16" spans="1:4" x14ac:dyDescent="0.25">
      <c r="A16" s="44">
        <v>42870</v>
      </c>
      <c r="B16" s="46">
        <v>100</v>
      </c>
      <c r="C16" s="45" t="s">
        <v>271</v>
      </c>
      <c r="D16" s="45" t="s">
        <v>31</v>
      </c>
    </row>
    <row r="17" spans="1:4" x14ac:dyDescent="0.25">
      <c r="A17" s="44">
        <v>42871</v>
      </c>
      <c r="B17" s="46">
        <v>350</v>
      </c>
      <c r="C17" s="45" t="s">
        <v>272</v>
      </c>
      <c r="D17" s="45" t="s">
        <v>31</v>
      </c>
    </row>
    <row r="18" spans="1:4" x14ac:dyDescent="0.25">
      <c r="A18" s="44">
        <v>42872</v>
      </c>
      <c r="B18" s="46">
        <v>500</v>
      </c>
      <c r="C18" s="45" t="s">
        <v>273</v>
      </c>
      <c r="D18" s="45" t="s">
        <v>31</v>
      </c>
    </row>
    <row r="19" spans="1:4" x14ac:dyDescent="0.25">
      <c r="A19" s="44">
        <v>42872</v>
      </c>
      <c r="B19" s="46">
        <v>500</v>
      </c>
      <c r="C19" s="45" t="s">
        <v>274</v>
      </c>
      <c r="D19" s="45" t="s">
        <v>31</v>
      </c>
    </row>
    <row r="20" spans="1:4" x14ac:dyDescent="0.25">
      <c r="A20" s="44">
        <v>42873</v>
      </c>
      <c r="B20" s="46">
        <v>350</v>
      </c>
      <c r="C20" s="45" t="s">
        <v>275</v>
      </c>
      <c r="D20" s="45" t="s">
        <v>31</v>
      </c>
    </row>
    <row r="21" spans="1:4" x14ac:dyDescent="0.25">
      <c r="A21" s="44">
        <v>42874</v>
      </c>
      <c r="B21" s="46">
        <v>500</v>
      </c>
      <c r="C21" s="45" t="s">
        <v>276</v>
      </c>
      <c r="D21" s="45" t="s">
        <v>31</v>
      </c>
    </row>
    <row r="22" spans="1:4" x14ac:dyDescent="0.25">
      <c r="A22" s="44">
        <v>42875</v>
      </c>
      <c r="B22" s="46">
        <v>500</v>
      </c>
      <c r="C22" s="45" t="s">
        <v>277</v>
      </c>
      <c r="D22" s="45" t="s">
        <v>31</v>
      </c>
    </row>
    <row r="23" spans="1:4" x14ac:dyDescent="0.25">
      <c r="A23" s="44">
        <v>42875</v>
      </c>
      <c r="B23" s="46">
        <v>1500</v>
      </c>
      <c r="C23" s="45" t="s">
        <v>278</v>
      </c>
      <c r="D23" s="45" t="s">
        <v>31</v>
      </c>
    </row>
    <row r="24" spans="1:4" x14ac:dyDescent="0.25">
      <c r="A24" s="44">
        <v>42877</v>
      </c>
      <c r="B24" s="46">
        <v>50</v>
      </c>
      <c r="C24" s="45" t="s">
        <v>279</v>
      </c>
      <c r="D24" s="45" t="s">
        <v>31</v>
      </c>
    </row>
    <row r="25" spans="1:4" x14ac:dyDescent="0.25">
      <c r="A25" s="44">
        <v>42880</v>
      </c>
      <c r="B25" s="46">
        <v>500</v>
      </c>
      <c r="C25" s="45" t="s">
        <v>280</v>
      </c>
      <c r="D25" s="45" t="s">
        <v>31</v>
      </c>
    </row>
    <row r="26" spans="1:4" x14ac:dyDescent="0.25">
      <c r="A26" s="44">
        <v>42881</v>
      </c>
      <c r="B26" s="46">
        <v>500</v>
      </c>
      <c r="C26" s="45" t="s">
        <v>281</v>
      </c>
      <c r="D26" s="45" t="s">
        <v>31</v>
      </c>
    </row>
    <row r="27" spans="1:4" x14ac:dyDescent="0.25">
      <c r="A27" s="44">
        <v>42884</v>
      </c>
      <c r="B27" s="46">
        <v>200</v>
      </c>
      <c r="C27" s="45" t="s">
        <v>265</v>
      </c>
      <c r="D27" s="45" t="s">
        <v>47</v>
      </c>
    </row>
    <row r="28" spans="1:4" x14ac:dyDescent="0.25">
      <c r="A28" s="44">
        <v>42885</v>
      </c>
      <c r="B28" s="46">
        <v>2000</v>
      </c>
      <c r="C28" s="45" t="s">
        <v>268</v>
      </c>
      <c r="D28" s="45" t="s">
        <v>31</v>
      </c>
    </row>
    <row r="29" spans="1:4" x14ac:dyDescent="0.25">
      <c r="A29" s="57" t="s">
        <v>2</v>
      </c>
      <c r="B29" s="58">
        <f>SUM(B10:B28)</f>
        <v>10550</v>
      </c>
      <c r="C29" s="59"/>
      <c r="D29" s="59"/>
    </row>
    <row r="30" spans="1:4" ht="45" x14ac:dyDescent="0.25">
      <c r="A30" s="50" t="s">
        <v>22</v>
      </c>
      <c r="B30" s="12">
        <f>B29-B29*3%</f>
        <v>10233.5</v>
      </c>
      <c r="C30" s="60"/>
      <c r="D30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4:D4"/>
    <mergeCell ref="B5:D5"/>
    <mergeCell ref="B6:D6"/>
    <mergeCell ref="B1:D1"/>
    <mergeCell ref="B2:D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3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49" customWidth="1"/>
    <col min="5" max="5" width="20.7109375" style="49" customWidth="1"/>
    <col min="6" max="6" width="51.5703125" customWidth="1"/>
  </cols>
  <sheetData>
    <row r="1" spans="1:6" ht="18.75" x14ac:dyDescent="0.3">
      <c r="B1" s="140" t="s">
        <v>20</v>
      </c>
      <c r="C1" s="140"/>
      <c r="D1" s="140"/>
      <c r="E1" s="140"/>
      <c r="F1" s="140"/>
    </row>
    <row r="2" spans="1:6" ht="18.75" x14ac:dyDescent="0.3">
      <c r="B2" s="140" t="s">
        <v>21</v>
      </c>
      <c r="C2" s="140"/>
      <c r="D2" s="140"/>
      <c r="E2" s="140"/>
      <c r="F2" s="140"/>
    </row>
    <row r="3" spans="1:6" ht="18" customHeight="1" x14ac:dyDescent="0.3">
      <c r="D3" s="48"/>
      <c r="E3" s="48"/>
      <c r="F3" s="9"/>
    </row>
    <row r="4" spans="1:6" ht="18.75" x14ac:dyDescent="0.25">
      <c r="B4" s="141" t="s">
        <v>24</v>
      </c>
      <c r="C4" s="141"/>
      <c r="D4" s="141"/>
      <c r="E4" s="141"/>
      <c r="F4" s="141"/>
    </row>
    <row r="5" spans="1:6" ht="18.75" x14ac:dyDescent="0.25">
      <c r="B5" s="141" t="s">
        <v>72</v>
      </c>
      <c r="C5" s="141"/>
      <c r="D5" s="141"/>
      <c r="E5" s="141"/>
      <c r="F5" s="141"/>
    </row>
    <row r="6" spans="1:6" ht="18.75" x14ac:dyDescent="0.3">
      <c r="D6" s="142"/>
      <c r="E6" s="142"/>
      <c r="F6" s="142"/>
    </row>
    <row r="8" spans="1:6" s="54" customFormat="1" ht="45" x14ac:dyDescent="0.25">
      <c r="A8" s="50" t="s">
        <v>16</v>
      </c>
      <c r="B8" s="51" t="s">
        <v>25</v>
      </c>
      <c r="C8" s="51" t="s">
        <v>28</v>
      </c>
      <c r="D8" s="52" t="s">
        <v>71</v>
      </c>
      <c r="E8" s="52" t="s">
        <v>1</v>
      </c>
      <c r="F8" s="53" t="s">
        <v>42</v>
      </c>
    </row>
    <row r="9" spans="1:6" x14ac:dyDescent="0.25">
      <c r="A9" s="44">
        <v>42862</v>
      </c>
      <c r="B9" s="44">
        <v>42867</v>
      </c>
      <c r="C9" s="79" t="s">
        <v>283</v>
      </c>
      <c r="D9" s="97">
        <v>182.2</v>
      </c>
      <c r="E9" s="93" t="s">
        <v>282</v>
      </c>
      <c r="F9" s="85" t="s">
        <v>31</v>
      </c>
    </row>
    <row r="10" spans="1:6" x14ac:dyDescent="0.25">
      <c r="A10" s="44">
        <v>42872</v>
      </c>
      <c r="B10" s="44">
        <v>42877</v>
      </c>
      <c r="C10" s="79" t="s">
        <v>285</v>
      </c>
      <c r="D10" s="46">
        <v>5000</v>
      </c>
      <c r="E10" s="93" t="s">
        <v>284</v>
      </c>
      <c r="F10" s="85" t="s">
        <v>286</v>
      </c>
    </row>
    <row r="11" spans="1:6" x14ac:dyDescent="0.25">
      <c r="A11" s="44">
        <v>42873</v>
      </c>
      <c r="B11" s="44">
        <v>42878</v>
      </c>
      <c r="C11" s="79" t="s">
        <v>288</v>
      </c>
      <c r="D11" s="46">
        <v>545.15</v>
      </c>
      <c r="E11" s="84" t="s">
        <v>287</v>
      </c>
      <c r="F11" s="85" t="s">
        <v>286</v>
      </c>
    </row>
    <row r="12" spans="1:6" x14ac:dyDescent="0.25">
      <c r="A12" s="44">
        <v>42877</v>
      </c>
      <c r="B12" s="44">
        <v>42880</v>
      </c>
      <c r="C12" s="79" t="s">
        <v>283</v>
      </c>
      <c r="D12" s="46">
        <v>182.2</v>
      </c>
      <c r="E12" s="84" t="s">
        <v>289</v>
      </c>
      <c r="F12" s="85" t="s">
        <v>31</v>
      </c>
    </row>
    <row r="13" spans="1:6" ht="15" customHeight="1" x14ac:dyDescent="0.25">
      <c r="A13" s="143" t="s">
        <v>35</v>
      </c>
      <c r="B13" s="144"/>
      <c r="C13" s="144"/>
      <c r="D13" s="31">
        <f>SUM(D9:D12)</f>
        <v>5909.5499999999993</v>
      </c>
      <c r="E13" s="31"/>
      <c r="F13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D6:F6"/>
    <mergeCell ref="B4:F4"/>
    <mergeCell ref="B1:F1"/>
    <mergeCell ref="B2:F2"/>
    <mergeCell ref="B5:F5"/>
    <mergeCell ref="A13:C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4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44.85546875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C3" s="48"/>
      <c r="D3" s="9"/>
    </row>
    <row r="4" spans="1:4" ht="18.75" x14ac:dyDescent="0.25">
      <c r="B4" s="141" t="s">
        <v>29</v>
      </c>
      <c r="C4" s="141"/>
      <c r="D4" s="141"/>
    </row>
    <row r="5" spans="1:4" ht="18.75" x14ac:dyDescent="0.25">
      <c r="B5" s="141" t="s">
        <v>72</v>
      </c>
      <c r="C5" s="141"/>
      <c r="D5" s="141"/>
    </row>
    <row r="6" spans="1:4" ht="18.75" x14ac:dyDescent="0.3">
      <c r="C6" s="142"/>
      <c r="D6" s="142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1</v>
      </c>
    </row>
    <row r="9" spans="1:4" x14ac:dyDescent="0.25">
      <c r="A9" s="3">
        <v>42859</v>
      </c>
      <c r="B9" s="3">
        <v>42860</v>
      </c>
      <c r="C9" s="63">
        <v>500</v>
      </c>
      <c r="D9" s="43" t="s">
        <v>302</v>
      </c>
    </row>
    <row r="10" spans="1:4" x14ac:dyDescent="0.25">
      <c r="A10" s="3">
        <v>42870</v>
      </c>
      <c r="B10" s="3">
        <v>42871</v>
      </c>
      <c r="C10" s="63">
        <v>2500</v>
      </c>
      <c r="D10" s="43" t="s">
        <v>302</v>
      </c>
    </row>
    <row r="11" spans="1:4" x14ac:dyDescent="0.25">
      <c r="A11" s="61">
        <v>42872</v>
      </c>
      <c r="B11" s="3">
        <v>42873</v>
      </c>
      <c r="C11" s="63">
        <v>100</v>
      </c>
      <c r="D11" s="43" t="s">
        <v>303</v>
      </c>
    </row>
    <row r="12" spans="1:4" x14ac:dyDescent="0.25">
      <c r="A12" s="3">
        <v>42873</v>
      </c>
      <c r="B12" s="3">
        <v>42874</v>
      </c>
      <c r="C12" s="63">
        <v>300</v>
      </c>
      <c r="D12" s="43" t="s">
        <v>304</v>
      </c>
    </row>
    <row r="13" spans="1:4" x14ac:dyDescent="0.25">
      <c r="A13" s="145" t="s">
        <v>2</v>
      </c>
      <c r="B13" s="146"/>
      <c r="C13" s="63">
        <f>SUM(C9:C12)</f>
        <v>3400</v>
      </c>
      <c r="D13" s="43"/>
    </row>
    <row r="14" spans="1:4" ht="30" customHeight="1" x14ac:dyDescent="0.25">
      <c r="A14" s="143" t="s">
        <v>46</v>
      </c>
      <c r="B14" s="144"/>
      <c r="C14" s="12">
        <f>C13-C13*2.8%</f>
        <v>3304.8</v>
      </c>
      <c r="D14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D1"/>
    <mergeCell ref="B2:D2"/>
    <mergeCell ref="B4:D4"/>
    <mergeCell ref="B5:D5"/>
    <mergeCell ref="C6:D6"/>
    <mergeCell ref="A14:B14"/>
    <mergeCell ref="A13:B1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12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35.5703125" customWidth="1"/>
    <col min="6" max="6" width="10.140625" bestFit="1" customWidth="1"/>
  </cols>
  <sheetData>
    <row r="1" spans="1:6" ht="18.75" x14ac:dyDescent="0.3">
      <c r="B1" s="140" t="s">
        <v>20</v>
      </c>
      <c r="C1" s="140"/>
      <c r="D1" s="140"/>
    </row>
    <row r="2" spans="1:6" ht="18.75" x14ac:dyDescent="0.3">
      <c r="B2" s="140" t="s">
        <v>21</v>
      </c>
      <c r="C2" s="140"/>
      <c r="D2" s="140"/>
    </row>
    <row r="3" spans="1:6" ht="18" customHeight="1" x14ac:dyDescent="0.3">
      <c r="C3" s="48"/>
      <c r="D3" s="9"/>
    </row>
    <row r="4" spans="1:6" ht="18.75" x14ac:dyDescent="0.25">
      <c r="B4" s="141" t="s">
        <v>32</v>
      </c>
      <c r="C4" s="141"/>
      <c r="D4" s="141"/>
    </row>
    <row r="5" spans="1:6" ht="18.75" x14ac:dyDescent="0.25">
      <c r="B5" s="141" t="s">
        <v>72</v>
      </c>
      <c r="C5" s="141"/>
      <c r="D5" s="141"/>
    </row>
    <row r="6" spans="1:6" ht="18.75" x14ac:dyDescent="0.3">
      <c r="C6" s="142"/>
      <c r="D6" s="142"/>
    </row>
    <row r="8" spans="1:6" s="54" customFormat="1" ht="30" x14ac:dyDescent="0.25">
      <c r="A8" s="50" t="s">
        <v>16</v>
      </c>
      <c r="B8" s="51" t="s">
        <v>25</v>
      </c>
      <c r="C8" s="52" t="s">
        <v>7</v>
      </c>
      <c r="D8" s="53" t="s">
        <v>36</v>
      </c>
    </row>
    <row r="9" spans="1:6" x14ac:dyDescent="0.25">
      <c r="A9" s="87">
        <v>42846</v>
      </c>
      <c r="B9" s="87">
        <v>42860</v>
      </c>
      <c r="C9" s="88">
        <v>200</v>
      </c>
      <c r="D9" s="99" t="s">
        <v>305</v>
      </c>
      <c r="F9" s="103"/>
    </row>
    <row r="10" spans="1:6" x14ac:dyDescent="0.25">
      <c r="A10" s="3">
        <v>42850</v>
      </c>
      <c r="B10" s="61">
        <v>42860</v>
      </c>
      <c r="C10" s="63">
        <v>50</v>
      </c>
      <c r="D10" s="72">
        <v>5717</v>
      </c>
    </row>
    <row r="11" spans="1:6" x14ac:dyDescent="0.25">
      <c r="A11" s="147" t="s">
        <v>2</v>
      </c>
      <c r="B11" s="148"/>
      <c r="C11" s="89">
        <f>SUM(C9:C10)</f>
        <v>250</v>
      </c>
      <c r="D11" s="90"/>
      <c r="E11" s="86"/>
    </row>
    <row r="12" spans="1:6" ht="30" customHeight="1" x14ac:dyDescent="0.25">
      <c r="A12" s="143" t="s">
        <v>34</v>
      </c>
      <c r="B12" s="144"/>
      <c r="C12" s="12">
        <f>C11-C11*5%</f>
        <v>237.5</v>
      </c>
      <c r="D12" s="25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2:B12"/>
    <mergeCell ref="B1:D1"/>
    <mergeCell ref="B2:D2"/>
    <mergeCell ref="B4:D4"/>
    <mergeCell ref="B5:D5"/>
    <mergeCell ref="C6:D6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54"/>
  <sheetViews>
    <sheetView showGridLines="0" workbookViewId="0">
      <selection activeCell="A7" sqref="A7"/>
    </sheetView>
  </sheetViews>
  <sheetFormatPr defaultRowHeight="15" x14ac:dyDescent="0.25"/>
  <cols>
    <col min="1" max="2" width="20.7109375" customWidth="1"/>
    <col min="3" max="3" width="15.7109375" style="49" customWidth="1"/>
    <col min="4" max="4" width="35.5703125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C3" s="48"/>
      <c r="D3" s="9"/>
    </row>
    <row r="4" spans="1:4" ht="18.75" x14ac:dyDescent="0.25">
      <c r="B4" s="141" t="s">
        <v>44</v>
      </c>
      <c r="C4" s="141"/>
      <c r="D4" s="141"/>
    </row>
    <row r="5" spans="1:4" ht="18.75" x14ac:dyDescent="0.25">
      <c r="B5" s="141" t="s">
        <v>72</v>
      </c>
      <c r="C5" s="141"/>
      <c r="D5" s="141"/>
    </row>
    <row r="6" spans="1:4" ht="18.75" x14ac:dyDescent="0.3">
      <c r="C6" s="142"/>
      <c r="D6" s="142"/>
    </row>
    <row r="8" spans="1:4" s="54" customFormat="1" ht="30" x14ac:dyDescent="0.25">
      <c r="A8" s="50" t="s">
        <v>16</v>
      </c>
      <c r="B8" s="51" t="s">
        <v>25</v>
      </c>
      <c r="C8" s="52" t="s">
        <v>7</v>
      </c>
      <c r="D8" s="53" t="s">
        <v>36</v>
      </c>
    </row>
    <row r="9" spans="1:4" x14ac:dyDescent="0.25">
      <c r="A9" s="80">
        <v>42839.465069444443</v>
      </c>
      <c r="B9" s="3"/>
      <c r="C9" s="114">
        <v>100</v>
      </c>
      <c r="D9" s="115" t="s">
        <v>306</v>
      </c>
    </row>
    <row r="10" spans="1:4" x14ac:dyDescent="0.25">
      <c r="A10" s="80">
        <v>42841.158912036997</v>
      </c>
      <c r="B10" s="3"/>
      <c r="C10" s="114">
        <v>50</v>
      </c>
      <c r="D10" s="115" t="s">
        <v>307</v>
      </c>
    </row>
    <row r="11" spans="1:4" x14ac:dyDescent="0.25">
      <c r="A11" s="80">
        <v>42845.388842592998</v>
      </c>
      <c r="B11" s="3"/>
      <c r="C11" s="114">
        <v>300</v>
      </c>
      <c r="D11" s="115" t="s">
        <v>308</v>
      </c>
    </row>
    <row r="12" spans="1:4" x14ac:dyDescent="0.25">
      <c r="A12" s="80">
        <v>42845.534305556001</v>
      </c>
      <c r="B12" s="3"/>
      <c r="C12" s="114">
        <v>200</v>
      </c>
      <c r="D12" s="115" t="s">
        <v>309</v>
      </c>
    </row>
    <row r="13" spans="1:4" x14ac:dyDescent="0.25">
      <c r="A13" s="80">
        <v>42845.589884259003</v>
      </c>
      <c r="B13" s="3"/>
      <c r="C13" s="114">
        <v>100</v>
      </c>
      <c r="D13" s="115" t="s">
        <v>310</v>
      </c>
    </row>
    <row r="14" spans="1:4" x14ac:dyDescent="0.25">
      <c r="A14" s="80">
        <v>42845.870405093003</v>
      </c>
      <c r="B14" s="3"/>
      <c r="C14" s="114">
        <v>50</v>
      </c>
      <c r="D14" s="115" t="s">
        <v>311</v>
      </c>
    </row>
    <row r="15" spans="1:4" x14ac:dyDescent="0.25">
      <c r="A15" s="80">
        <v>42845.883958332997</v>
      </c>
      <c r="B15" s="3"/>
      <c r="C15" s="114">
        <v>500</v>
      </c>
      <c r="D15" s="115" t="s">
        <v>312</v>
      </c>
    </row>
    <row r="16" spans="1:4" x14ac:dyDescent="0.25">
      <c r="A16" s="80">
        <v>42846.081307870001</v>
      </c>
      <c r="B16" s="3"/>
      <c r="C16" s="114">
        <v>10</v>
      </c>
      <c r="D16" s="115" t="s">
        <v>313</v>
      </c>
    </row>
    <row r="17" spans="1:4" x14ac:dyDescent="0.25">
      <c r="A17" s="80">
        <v>42846.091944444001</v>
      </c>
      <c r="B17" s="3"/>
      <c r="C17" s="114">
        <v>54</v>
      </c>
      <c r="D17" s="115" t="s">
        <v>314</v>
      </c>
    </row>
    <row r="18" spans="1:4" x14ac:dyDescent="0.25">
      <c r="A18" s="80">
        <v>42846.300034722</v>
      </c>
      <c r="B18" s="3"/>
      <c r="C18" s="114">
        <v>200</v>
      </c>
      <c r="D18" s="115" t="s">
        <v>315</v>
      </c>
    </row>
    <row r="19" spans="1:4" x14ac:dyDescent="0.25">
      <c r="A19" s="80">
        <v>42846.362858795997</v>
      </c>
      <c r="B19" s="3"/>
      <c r="C19" s="114">
        <v>100</v>
      </c>
      <c r="D19" s="115" t="s">
        <v>316</v>
      </c>
    </row>
    <row r="20" spans="1:4" x14ac:dyDescent="0.25">
      <c r="A20" s="80">
        <v>42846.368391204</v>
      </c>
      <c r="B20" s="3"/>
      <c r="C20" s="114">
        <v>270</v>
      </c>
      <c r="D20" s="115" t="s">
        <v>317</v>
      </c>
    </row>
    <row r="21" spans="1:4" x14ac:dyDescent="0.25">
      <c r="A21" s="80">
        <v>42846.497060185</v>
      </c>
      <c r="B21" s="3"/>
      <c r="C21" s="114">
        <v>300</v>
      </c>
      <c r="D21" s="115" t="s">
        <v>318</v>
      </c>
    </row>
    <row r="22" spans="1:4" x14ac:dyDescent="0.25">
      <c r="A22" s="80">
        <v>42846.872650463003</v>
      </c>
      <c r="B22" s="3"/>
      <c r="C22" s="114">
        <v>300</v>
      </c>
      <c r="D22" s="115" t="s">
        <v>319</v>
      </c>
    </row>
    <row r="23" spans="1:4" x14ac:dyDescent="0.25">
      <c r="A23" s="80">
        <v>42847.299247684998</v>
      </c>
      <c r="B23" s="3"/>
      <c r="C23" s="114">
        <v>300</v>
      </c>
      <c r="D23" s="115" t="s">
        <v>320</v>
      </c>
    </row>
    <row r="24" spans="1:4" x14ac:dyDescent="0.25">
      <c r="A24" s="80">
        <v>42847.710717593</v>
      </c>
      <c r="B24" s="3"/>
      <c r="C24" s="114">
        <v>270</v>
      </c>
      <c r="D24" s="115" t="s">
        <v>321</v>
      </c>
    </row>
    <row r="25" spans="1:4" x14ac:dyDescent="0.25">
      <c r="A25" s="80">
        <v>42848.805185185003</v>
      </c>
      <c r="B25" s="3"/>
      <c r="C25" s="114">
        <v>200</v>
      </c>
      <c r="D25" s="115" t="s">
        <v>322</v>
      </c>
    </row>
    <row r="26" spans="1:4" x14ac:dyDescent="0.25">
      <c r="A26" s="80">
        <v>42849.443275463003</v>
      </c>
      <c r="B26" s="3"/>
      <c r="C26" s="114">
        <v>300</v>
      </c>
      <c r="D26" s="115" t="s">
        <v>323</v>
      </c>
    </row>
    <row r="27" spans="1:4" x14ac:dyDescent="0.25">
      <c r="A27" s="80">
        <v>42851.450196758997</v>
      </c>
      <c r="B27" s="3"/>
      <c r="C27" s="114">
        <v>100</v>
      </c>
      <c r="D27" s="115" t="s">
        <v>323</v>
      </c>
    </row>
    <row r="28" spans="1:4" x14ac:dyDescent="0.25">
      <c r="A28" s="80">
        <v>42852.736400463</v>
      </c>
      <c r="B28" s="3"/>
      <c r="C28" s="114">
        <v>100</v>
      </c>
      <c r="D28" s="115" t="s">
        <v>324</v>
      </c>
    </row>
    <row r="29" spans="1:4" x14ac:dyDescent="0.25">
      <c r="A29" s="80">
        <v>42853.490231481002</v>
      </c>
      <c r="B29" s="3"/>
      <c r="C29" s="114">
        <v>300</v>
      </c>
      <c r="D29" s="115" t="s">
        <v>306</v>
      </c>
    </row>
    <row r="30" spans="1:4" x14ac:dyDescent="0.25">
      <c r="A30" s="80">
        <v>42858.413391203998</v>
      </c>
      <c r="B30" s="3"/>
      <c r="C30" s="114">
        <v>100</v>
      </c>
      <c r="D30" s="115" t="s">
        <v>323</v>
      </c>
    </row>
    <row r="31" spans="1:4" x14ac:dyDescent="0.25">
      <c r="A31" s="80">
        <v>42860.472233795997</v>
      </c>
      <c r="B31" s="3"/>
      <c r="C31" s="114">
        <v>99</v>
      </c>
      <c r="D31" s="115" t="s">
        <v>323</v>
      </c>
    </row>
    <row r="32" spans="1:4" x14ac:dyDescent="0.25">
      <c r="A32" s="80">
        <v>42860.596585648003</v>
      </c>
      <c r="B32" s="3"/>
      <c r="C32" s="114">
        <v>101</v>
      </c>
      <c r="D32" s="115" t="s">
        <v>323</v>
      </c>
    </row>
    <row r="33" spans="1:4" x14ac:dyDescent="0.25">
      <c r="A33" s="80">
        <v>42871.235162037003</v>
      </c>
      <c r="B33" s="3"/>
      <c r="C33" s="114">
        <v>150</v>
      </c>
      <c r="D33" s="115" t="s">
        <v>325</v>
      </c>
    </row>
    <row r="34" spans="1:4" x14ac:dyDescent="0.25">
      <c r="A34" s="80">
        <v>42871.571782407002</v>
      </c>
      <c r="B34" s="3"/>
      <c r="C34" s="114">
        <v>200</v>
      </c>
      <c r="D34" s="115" t="s">
        <v>323</v>
      </c>
    </row>
    <row r="35" spans="1:4" x14ac:dyDescent="0.25">
      <c r="A35" s="80">
        <v>42871.690208332999</v>
      </c>
      <c r="B35" s="3"/>
      <c r="C35" s="114">
        <v>500</v>
      </c>
      <c r="D35" s="115" t="s">
        <v>326</v>
      </c>
    </row>
    <row r="36" spans="1:4" x14ac:dyDescent="0.25">
      <c r="A36" s="80">
        <v>42871.760324073999</v>
      </c>
      <c r="B36" s="3"/>
      <c r="C36" s="114">
        <v>1000</v>
      </c>
      <c r="D36" s="115" t="s">
        <v>318</v>
      </c>
    </row>
    <row r="37" spans="1:4" x14ac:dyDescent="0.25">
      <c r="A37" s="80">
        <v>42872.227129630002</v>
      </c>
      <c r="B37" s="3"/>
      <c r="C37" s="114">
        <v>10</v>
      </c>
      <c r="D37" s="115" t="s">
        <v>327</v>
      </c>
    </row>
    <row r="38" spans="1:4" x14ac:dyDescent="0.25">
      <c r="A38" s="80">
        <v>42872.650439814999</v>
      </c>
      <c r="B38" s="3"/>
      <c r="C38" s="114">
        <v>50</v>
      </c>
      <c r="D38" s="115" t="s">
        <v>328</v>
      </c>
    </row>
    <row r="39" spans="1:4" x14ac:dyDescent="0.25">
      <c r="A39" s="80">
        <v>42872.826284722003</v>
      </c>
      <c r="B39" s="3"/>
      <c r="C39" s="114">
        <v>300</v>
      </c>
      <c r="D39" s="115" t="s">
        <v>329</v>
      </c>
    </row>
    <row r="40" spans="1:4" x14ac:dyDescent="0.25">
      <c r="A40" s="80">
        <v>42873.022581019002</v>
      </c>
      <c r="B40" s="3"/>
      <c r="C40" s="114">
        <v>300</v>
      </c>
      <c r="D40" s="115" t="s">
        <v>330</v>
      </c>
    </row>
    <row r="41" spans="1:4" x14ac:dyDescent="0.25">
      <c r="A41" s="80">
        <v>42873.027835647998</v>
      </c>
      <c r="B41" s="3"/>
      <c r="C41" s="114">
        <v>100</v>
      </c>
      <c r="D41" s="115" t="s">
        <v>331</v>
      </c>
    </row>
    <row r="42" spans="1:4" x14ac:dyDescent="0.25">
      <c r="A42" s="80">
        <v>42873.730532406997</v>
      </c>
      <c r="B42" s="3"/>
      <c r="C42" s="114">
        <v>20</v>
      </c>
      <c r="D42" s="115" t="s">
        <v>332</v>
      </c>
    </row>
    <row r="43" spans="1:4" x14ac:dyDescent="0.25">
      <c r="A43" s="80">
        <v>42873.755925926002</v>
      </c>
      <c r="B43" s="3"/>
      <c r="C43" s="114">
        <v>10</v>
      </c>
      <c r="D43" s="115" t="s">
        <v>333</v>
      </c>
    </row>
    <row r="44" spans="1:4" x14ac:dyDescent="0.25">
      <c r="A44" s="80">
        <v>42873.761608795998</v>
      </c>
      <c r="B44" s="3"/>
      <c r="C44" s="114">
        <v>30</v>
      </c>
      <c r="D44" s="115" t="s">
        <v>334</v>
      </c>
    </row>
    <row r="45" spans="1:4" x14ac:dyDescent="0.25">
      <c r="A45" s="80">
        <v>42874.433495370002</v>
      </c>
      <c r="B45" s="3"/>
      <c r="C45" s="114">
        <v>70</v>
      </c>
      <c r="D45" s="115" t="s">
        <v>335</v>
      </c>
    </row>
    <row r="46" spans="1:4" x14ac:dyDescent="0.25">
      <c r="A46" s="80">
        <v>42874.435277778</v>
      </c>
      <c r="B46" s="3"/>
      <c r="C46" s="114">
        <v>25</v>
      </c>
      <c r="D46" s="115" t="s">
        <v>335</v>
      </c>
    </row>
    <row r="47" spans="1:4" x14ac:dyDescent="0.25">
      <c r="A47" s="80">
        <v>42874.577326389001</v>
      </c>
      <c r="B47" s="3"/>
      <c r="C47" s="114">
        <v>50</v>
      </c>
      <c r="D47" s="115" t="s">
        <v>336</v>
      </c>
    </row>
    <row r="48" spans="1:4" x14ac:dyDescent="0.25">
      <c r="A48" s="80">
        <v>42875.917453704002</v>
      </c>
      <c r="B48" s="3"/>
      <c r="C48" s="114">
        <v>250</v>
      </c>
      <c r="D48" s="115" t="s">
        <v>337</v>
      </c>
    </row>
    <row r="49" spans="1:4" x14ac:dyDescent="0.25">
      <c r="A49" s="80">
        <v>42876.597453704002</v>
      </c>
      <c r="B49" s="3"/>
      <c r="C49" s="114">
        <v>300</v>
      </c>
      <c r="D49" s="115" t="s">
        <v>338</v>
      </c>
    </row>
    <row r="50" spans="1:4" x14ac:dyDescent="0.25">
      <c r="A50" s="80">
        <v>42880.428819444001</v>
      </c>
      <c r="B50" s="3"/>
      <c r="C50" s="114">
        <v>100</v>
      </c>
      <c r="D50" s="115" t="s">
        <v>323</v>
      </c>
    </row>
    <row r="51" spans="1:4" x14ac:dyDescent="0.25">
      <c r="A51" s="80">
        <v>42883.765185185002</v>
      </c>
      <c r="B51" s="3"/>
      <c r="C51" s="114">
        <v>500</v>
      </c>
      <c r="D51" s="115" t="s">
        <v>339</v>
      </c>
    </row>
    <row r="52" spans="1:4" x14ac:dyDescent="0.25">
      <c r="A52" s="145" t="s">
        <v>2</v>
      </c>
      <c r="B52" s="146"/>
      <c r="C52" s="63">
        <f>SUM(C9:C51)</f>
        <v>8369</v>
      </c>
      <c r="D52" s="43"/>
    </row>
    <row r="53" spans="1:4" ht="48.75" customHeight="1" x14ac:dyDescent="0.25">
      <c r="A53" s="149" t="s">
        <v>35</v>
      </c>
      <c r="B53" s="150"/>
      <c r="C53" s="118">
        <v>0</v>
      </c>
      <c r="D53" s="116" t="s">
        <v>340</v>
      </c>
    </row>
    <row r="54" spans="1:4" x14ac:dyDescent="0.25">
      <c r="C54" s="117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53:B53"/>
    <mergeCell ref="B1:D1"/>
    <mergeCell ref="B2:D2"/>
    <mergeCell ref="B4:D4"/>
    <mergeCell ref="B5:D5"/>
    <mergeCell ref="C6:D6"/>
    <mergeCell ref="A52:B5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5"/>
  <sheetViews>
    <sheetView showGridLines="0" workbookViewId="0">
      <selection activeCell="A8" sqref="A8"/>
    </sheetView>
  </sheetViews>
  <sheetFormatPr defaultRowHeight="15" x14ac:dyDescent="0.25"/>
  <cols>
    <col min="1" max="2" width="20.7109375" customWidth="1"/>
    <col min="3" max="3" width="40.7109375" customWidth="1"/>
    <col min="4" max="4" width="60.7109375" customWidth="1"/>
  </cols>
  <sheetData>
    <row r="1" spans="1:4" ht="18.75" x14ac:dyDescent="0.3">
      <c r="B1" s="140" t="s">
        <v>20</v>
      </c>
      <c r="C1" s="140"/>
      <c r="D1" s="140"/>
    </row>
    <row r="2" spans="1:4" ht="18.75" x14ac:dyDescent="0.3">
      <c r="B2" s="140" t="s">
        <v>21</v>
      </c>
      <c r="C2" s="140"/>
      <c r="D2" s="140"/>
    </row>
    <row r="3" spans="1:4" ht="18" customHeight="1" x14ac:dyDescent="0.3">
      <c r="B3" s="9"/>
      <c r="C3" s="9"/>
      <c r="D3" s="9"/>
    </row>
    <row r="4" spans="1:4" ht="18.75" x14ac:dyDescent="0.25">
      <c r="B4" s="141" t="s">
        <v>11</v>
      </c>
      <c r="C4" s="141"/>
      <c r="D4" s="141"/>
    </row>
    <row r="5" spans="1:4" ht="18.75" x14ac:dyDescent="0.25">
      <c r="B5" s="141" t="s">
        <v>19</v>
      </c>
      <c r="C5" s="141"/>
      <c r="D5" s="141"/>
    </row>
    <row r="6" spans="1:4" ht="18.75" x14ac:dyDescent="0.3">
      <c r="B6" s="142" t="s">
        <v>77</v>
      </c>
      <c r="C6" s="142"/>
      <c r="D6" s="142"/>
    </row>
    <row r="9" spans="1:4" x14ac:dyDescent="0.25">
      <c r="A9" s="11" t="s">
        <v>0</v>
      </c>
      <c r="B9" s="29" t="s">
        <v>7</v>
      </c>
      <c r="C9" s="29" t="s">
        <v>1</v>
      </c>
      <c r="D9" s="30" t="s">
        <v>42</v>
      </c>
    </row>
    <row r="10" spans="1:4" x14ac:dyDescent="0.25">
      <c r="A10" s="151" t="s">
        <v>43</v>
      </c>
      <c r="B10" s="152"/>
      <c r="C10" s="152"/>
      <c r="D10" s="153"/>
    </row>
    <row r="11" spans="1:4" x14ac:dyDescent="0.25">
      <c r="A11" s="3">
        <v>42856</v>
      </c>
      <c r="B11" s="4">
        <v>100</v>
      </c>
      <c r="C11" s="113" t="s">
        <v>300</v>
      </c>
      <c r="D11" s="64" t="s">
        <v>31</v>
      </c>
    </row>
    <row r="12" spans="1:4" x14ac:dyDescent="0.25">
      <c r="A12" s="3">
        <v>42867</v>
      </c>
      <c r="B12" s="4">
        <v>120000</v>
      </c>
      <c r="C12" s="113" t="s">
        <v>345</v>
      </c>
      <c r="D12" s="64" t="s">
        <v>31</v>
      </c>
    </row>
    <row r="13" spans="1:4" x14ac:dyDescent="0.25">
      <c r="A13" s="3">
        <v>42870</v>
      </c>
      <c r="B13" s="4">
        <v>100</v>
      </c>
      <c r="C13" s="113" t="s">
        <v>301</v>
      </c>
      <c r="D13" s="64" t="s">
        <v>31</v>
      </c>
    </row>
    <row r="14" spans="1:4" x14ac:dyDescent="0.25">
      <c r="A14" s="3">
        <v>42885</v>
      </c>
      <c r="B14" s="4">
        <v>100</v>
      </c>
      <c r="C14" s="81" t="s">
        <v>300</v>
      </c>
      <c r="D14" s="64" t="s">
        <v>31</v>
      </c>
    </row>
    <row r="15" spans="1:4" x14ac:dyDescent="0.25">
      <c r="A15" s="11" t="s">
        <v>2</v>
      </c>
      <c r="B15" s="31">
        <f>SUM(B11:B14)</f>
        <v>120300</v>
      </c>
      <c r="C15" s="31"/>
      <c r="D15" s="32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B1:D1"/>
    <mergeCell ref="A10:D10"/>
    <mergeCell ref="B2:D2"/>
    <mergeCell ref="B4:D4"/>
    <mergeCell ref="B5:D5"/>
    <mergeCell ref="B6:D6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Отчет</vt:lpstr>
      <vt:lpstr>Расходы</vt:lpstr>
      <vt:lpstr>CloudPayments</vt:lpstr>
      <vt:lpstr>Chronopay</vt:lpstr>
      <vt:lpstr>PayPal</vt:lpstr>
      <vt:lpstr>Yandex</vt:lpstr>
      <vt:lpstr>Qiwi</vt:lpstr>
      <vt:lpstr>Смс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2017-07-03T14:44:25Z</dcterms:created>
  <dcterms:modified xsi:type="dcterms:W3CDTF">2017-07-03T14:44:26Z</dcterms:modified>
</cp:coreProperties>
</file>