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шка\Desktop\"/>
    </mc:Choice>
  </mc:AlternateContent>
  <bookViews>
    <workbookView xWindow="0" yWindow="0" windowWidth="19470" windowHeight="8115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52511" refMode="R1C1"/>
</workbook>
</file>

<file path=xl/calcChain.xml><?xml version="1.0" encoding="utf-8"?>
<calcChain xmlns="http://schemas.openxmlformats.org/spreadsheetml/2006/main">
  <c r="C205" i="13" l="1"/>
  <c r="B76" i="4"/>
  <c r="B150" i="5"/>
  <c r="C17" i="1"/>
  <c r="C25" i="1"/>
  <c r="C24" i="1"/>
  <c r="C23" i="1"/>
  <c r="C22" i="1"/>
  <c r="C21" i="1"/>
  <c r="C20" i="1"/>
  <c r="C86" i="11"/>
  <c r="C16" i="1" s="1"/>
  <c r="C11" i="1" s="1"/>
  <c r="C87" i="11"/>
  <c r="C17" i="10"/>
  <c r="C16" i="10"/>
  <c r="C13" i="8"/>
  <c r="D19" i="6"/>
  <c r="C206" i="13"/>
  <c r="C14" i="1"/>
  <c r="C13" i="1"/>
  <c r="C12" i="1"/>
  <c r="C15" i="1"/>
  <c r="C19" i="1" l="1"/>
  <c r="C27" i="1"/>
</calcChain>
</file>

<file path=xl/sharedStrings.xml><?xml version="1.0" encoding="utf-8"?>
<sst xmlns="http://schemas.openxmlformats.org/spreadsheetml/2006/main" count="1064" uniqueCount="495">
  <si>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</si>
  <si>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</si>
  <si>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</si>
  <si>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</si>
  <si>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</si>
  <si>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</si>
  <si>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</si>
  <si>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</si>
  <si>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</si>
  <si>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</si>
  <si>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</si>
  <si>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</si>
  <si>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</si>
  <si>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</si>
  <si>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</si>
  <si>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</si>
  <si>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</si>
  <si>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</si>
  <si>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</si>
  <si>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</si>
  <si>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</si>
  <si>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</si>
  <si>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</si>
  <si>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</si>
  <si>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</si>
  <si>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</si>
  <si>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</si>
  <si>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</si>
  <si>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</si>
  <si>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</si>
  <si>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 xml:space="preserve">Программа "Мероприятия и работа с общественностью" </t>
  </si>
  <si>
    <t xml:space="preserve">Программа"Мероприятия и работа с общественностью" </t>
  </si>
  <si>
    <t>Программа "Универсальное мобильное приложение для помощи бездомным животным и животным из приютов", 
реализуемая на средства, полученные из бюджета г. Москвы (субсидия)</t>
  </si>
  <si>
    <t>Программа "Универсальное мобильное приложение для помощи бездомным животным и животным из приютов", реализуемая на средства, полученные из бюджета г. Москвы (субсидия)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</si>
  <si>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</si>
  <si>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</si>
  <si>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</si>
  <si>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</si>
  <si>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</si>
  <si>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</si>
  <si>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</si>
  <si>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</si>
  <si>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</si>
  <si>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</si>
  <si>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</si>
  <si>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 xml:space="preserve">Бузинов Никита </t>
  </si>
  <si>
    <t xml:space="preserve">Высоцкий Александр </t>
  </si>
  <si>
    <t xml:space="preserve">Савельева Анна </t>
  </si>
  <si>
    <t>Цветкова Наталья Валерьевна</t>
  </si>
  <si>
    <t xml:space="preserve">Шаркова Ольга </t>
  </si>
  <si>
    <t>Беспалова Юлия Ярославовна</t>
  </si>
  <si>
    <t xml:space="preserve">Дагаева Ксения </t>
  </si>
  <si>
    <t xml:space="preserve">Рыжкова Наталья </t>
  </si>
  <si>
    <t xml:space="preserve">Дружинина Ирина </t>
  </si>
  <si>
    <t xml:space="preserve">Солнцева Елена </t>
  </si>
  <si>
    <t>Пайст Валентина Ивановна</t>
  </si>
  <si>
    <t xml:space="preserve">Давтян Джемма </t>
  </si>
  <si>
    <t xml:space="preserve">Маркова Юлия </t>
  </si>
  <si>
    <t xml:space="preserve">Моисеева Инга </t>
  </si>
  <si>
    <t xml:space="preserve">Пыленок Кристина </t>
  </si>
  <si>
    <t xml:space="preserve">Язневич Елизавета </t>
  </si>
  <si>
    <t xml:space="preserve">Кирсанова Анастасия </t>
  </si>
  <si>
    <t>Благотворительное пожертвование на покупку будок для приюта</t>
  </si>
  <si>
    <t xml:space="preserve">Сметанина Инга </t>
  </si>
  <si>
    <t xml:space="preserve">Старых Ольга </t>
  </si>
  <si>
    <t xml:space="preserve">Лядова Наталья </t>
  </si>
  <si>
    <t xml:space="preserve">Карпецкая Екатерина </t>
  </si>
  <si>
    <t>Фирсова Ирина</t>
  </si>
  <si>
    <t xml:space="preserve">Волкова Наталья </t>
  </si>
  <si>
    <t xml:space="preserve">Дунаева Анна </t>
  </si>
  <si>
    <t xml:space="preserve">Сергеева Марина </t>
  </si>
  <si>
    <t>Иванова Ольга Алексеевна</t>
  </si>
  <si>
    <t xml:space="preserve">Макарова Юлия </t>
  </si>
  <si>
    <t xml:space="preserve">Наделяева Татьяна </t>
  </si>
  <si>
    <t xml:space="preserve">Семенова Анна </t>
  </si>
  <si>
    <t xml:space="preserve">Конбекова Ксения </t>
  </si>
  <si>
    <t xml:space="preserve">Рюмина Елизавета </t>
  </si>
  <si>
    <t xml:space="preserve">Кошелев Андрей </t>
  </si>
  <si>
    <t>Благотворительное пожертвование на лечение собаки Лайзы</t>
  </si>
  <si>
    <t xml:space="preserve">Одинокова Елена </t>
  </si>
  <si>
    <t xml:space="preserve">П Анна </t>
  </si>
  <si>
    <t>Улыбышева Ольга Вячеславовна</t>
  </si>
  <si>
    <t xml:space="preserve">Федякова Екатерина </t>
  </si>
  <si>
    <t>Оплата поставщику услуг за разработку мобильного приложения</t>
  </si>
  <si>
    <t xml:space="preserve">Благотворительные пожертвования, собранные на портале dobro.mail.ru в рамках проекта "Эффективная помощь бездомным собакам и кошкам" </t>
  </si>
  <si>
    <t>Благотворительные пожертвования через мобильный терминал</t>
  </si>
  <si>
    <t xml:space="preserve">Пожертвование от БФ "Нужна помощь" в рамках благотворительной программы "Нужна помощь" </t>
  </si>
  <si>
    <t>ANNA SHMIDT</t>
  </si>
  <si>
    <t>YURIY KRASIKOV</t>
  </si>
  <si>
    <t>ANNA PAVLOVSKAYA</t>
  </si>
  <si>
    <t>MARK KUZNETSOV</t>
  </si>
  <si>
    <t>OLGA NEDOSEKINA</t>
  </si>
  <si>
    <t>SVETLANA VOROBEVA</t>
  </si>
  <si>
    <t>YULIYA BALITSKAYA</t>
  </si>
  <si>
    <t>TATIANA SHAMARDINA</t>
  </si>
  <si>
    <t>ALEXANDRA GROMOVA</t>
  </si>
  <si>
    <t>ALEXEY LOPATCHENKO</t>
  </si>
  <si>
    <t>T.KONSTANTINOVA</t>
  </si>
  <si>
    <t>TATIANA FEDOTOVA</t>
  </si>
  <si>
    <t>V. OKHOTNITSKAYA</t>
  </si>
  <si>
    <t>ELENA PILYUGINA</t>
  </si>
  <si>
    <t>ANNA KURGAN</t>
  </si>
  <si>
    <t>KSENIYA SEREDKINA</t>
  </si>
  <si>
    <t>KABALENOV ALEXANDER</t>
  </si>
  <si>
    <t>NATALYA SHAVARINA</t>
  </si>
  <si>
    <t>ANNA KOTOVA</t>
  </si>
  <si>
    <t>NATALIA GUKASYAN</t>
  </si>
  <si>
    <t>TATIANA BALTUTIS</t>
  </si>
  <si>
    <t>EKATERINA ANDREEVA</t>
  </si>
  <si>
    <t>EKATERINA GORBATENKO</t>
  </si>
  <si>
    <t>SVETLANA LEBEDEVA</t>
  </si>
  <si>
    <t>ANNA PETRENKO</t>
  </si>
  <si>
    <t>EVGENIYA VOLNOVA</t>
  </si>
  <si>
    <t>VASILY KURGANOV</t>
  </si>
  <si>
    <t>VITALIY BALAKHONOV</t>
  </si>
  <si>
    <t>DENIS BELOUSOV</t>
  </si>
  <si>
    <t>DARYA KAMENEVA</t>
  </si>
  <si>
    <t>VALERIA ARISTOVA</t>
  </si>
  <si>
    <t>ELENA VALEVSKAYA</t>
  </si>
  <si>
    <t>OLGA STARUNSKAIA</t>
  </si>
  <si>
    <t>SVETLANA AVALIANI</t>
  </si>
  <si>
    <t>DUBIKOVA ELENA</t>
  </si>
  <si>
    <t>EKATERINA ANTONYUK</t>
  </si>
  <si>
    <t>ELENA DAVYDOVA</t>
  </si>
  <si>
    <t>IRINA GROMOVA</t>
  </si>
  <si>
    <t>SVETLANA LOGASHKINA</t>
  </si>
  <si>
    <t>ALEKSANDRA SOKOLOVA</t>
  </si>
  <si>
    <t>500,00 RUB</t>
  </si>
  <si>
    <t>1 000,00 RUB</t>
  </si>
  <si>
    <t>Michael Agyeyev</t>
  </si>
  <si>
    <t>Ожидается зачисление на р/сч за вычетом комиссии</t>
  </si>
  <si>
    <t>4344</t>
  </si>
  <si>
    <t>2324</t>
  </si>
  <si>
    <t>9134</t>
  </si>
  <si>
    <t>1752</t>
  </si>
  <si>
    <t>7788</t>
  </si>
  <si>
    <t>8071</t>
  </si>
  <si>
    <t>2259</t>
  </si>
  <si>
    <t>9410</t>
  </si>
  <si>
    <t>2464</t>
  </si>
  <si>
    <t>4811</t>
  </si>
  <si>
    <t>2150</t>
  </si>
  <si>
    <t>2669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</si>
  <si>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</si>
  <si>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</si>
  <si>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</si>
  <si>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</si>
  <si>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Оплата за рекламные услуги</t>
  </si>
  <si>
    <t xml:space="preserve">Гержан Елена </t>
  </si>
  <si>
    <t xml:space="preserve">Богданова Анна </t>
  </si>
  <si>
    <t>Левина Руслана</t>
  </si>
  <si>
    <t xml:space="preserve">Вероника Вероника </t>
  </si>
  <si>
    <t>Благотворительное пожертвование на лечение кота Васи</t>
  </si>
  <si>
    <t xml:space="preserve">Павлова Ольга </t>
  </si>
  <si>
    <t>Сумма,
 руб.</t>
  </si>
  <si>
    <t>DIANA SHMAKOVA</t>
  </si>
  <si>
    <t>SADIKOVICH ELENA</t>
  </si>
  <si>
    <t>ELENA FEDORENKO</t>
  </si>
  <si>
    <t>VALERIYA RYAZANTSEVA</t>
  </si>
  <si>
    <t>NATALYA YAKUNINA</t>
  </si>
  <si>
    <t>VLADA SHAFRANSKAYA</t>
  </si>
  <si>
    <t>NATALIYA BLINOVA</t>
  </si>
  <si>
    <t>EKATERINA IVANOVA</t>
  </si>
  <si>
    <t>ANASTASIYA SMOLYAK</t>
  </si>
  <si>
    <t>DZHULIYA SHARMEN</t>
  </si>
  <si>
    <t>YULIYA KOCHEROVA</t>
  </si>
  <si>
    <t>MOMENTUM R</t>
  </si>
  <si>
    <t>DARIA RYAZANTSEVA</t>
  </si>
  <si>
    <t>PAVEL RYBAKOV</t>
  </si>
  <si>
    <t>EVGENIY PATRUNIN</t>
  </si>
  <si>
    <t>YULIYA YARKINA</t>
  </si>
  <si>
    <t>Ожидается зачисление на р/сч за вычетом комиссии оператора (2,9%)</t>
  </si>
  <si>
    <t>Shukurova Elina</t>
  </si>
  <si>
    <t>Kryukova Anna</t>
  </si>
  <si>
    <t>Благотворительное пожертвование для слепого Васьки</t>
  </si>
  <si>
    <t>Благотворительное пожертвование slepoj kot vasya, na lechenie</t>
  </si>
  <si>
    <t>2 785,90 RUB</t>
  </si>
  <si>
    <t>Aleksandra Khomitskaya</t>
  </si>
  <si>
    <t>Ожидает зачисления на р/сч за вычетом комиссии оператора (2,8%)</t>
  </si>
  <si>
    <t>Кардашов Сергей</t>
  </si>
  <si>
    <t>Иван</t>
  </si>
  <si>
    <t>8620</t>
  </si>
  <si>
    <t>7062</t>
  </si>
  <si>
    <t>4582</t>
  </si>
  <si>
    <t>4152</t>
  </si>
  <si>
    <t>4979</t>
  </si>
  <si>
    <t>0135</t>
  </si>
  <si>
    <t>0855</t>
  </si>
  <si>
    <t>3640</t>
  </si>
  <si>
    <t>1201</t>
  </si>
  <si>
    <t>2505</t>
  </si>
  <si>
    <t>5300</t>
  </si>
  <si>
    <t>8257</t>
  </si>
  <si>
    <t>2818</t>
  </si>
  <si>
    <t>Оплата за вет. услуги - лечение собаки Амилии в вет. клинике "Биоконтроль"</t>
  </si>
  <si>
    <t>Оплата за вет. услуги - лечение собаки Аси в вет. клинике "Беланта"</t>
  </si>
  <si>
    <t>Оплата за вет. услуги - лечение собаки Чижика в вет. клинике "Беланта"</t>
  </si>
  <si>
    <t>Оплата за вет. услуги - стерилизацию 1 собаки в вет. клинике "Умка"</t>
  </si>
  <si>
    <t>Оплата за услуги почты</t>
  </si>
  <si>
    <t>Комиссия банка</t>
  </si>
  <si>
    <t>за октябрь 2017 года</t>
  </si>
  <si>
    <t>Остаток средств на 01.10.2017</t>
  </si>
  <si>
    <t>Общая сумма пожертвований за октябрь 2017г.</t>
  </si>
  <si>
    <t>Произведенные расходы за октябрь 2017г.</t>
  </si>
  <si>
    <t>Остаток средств на 30.10.2017</t>
  </si>
  <si>
    <t xml:space="preserve"> за октябрь 2017 года</t>
  </si>
  <si>
    <t>Авансовый платеж по налогу при УСН за 3 квартал 2017г</t>
  </si>
  <si>
    <t>Перечисление налогов и взносов от ФОТ за сентябрь 2017</t>
  </si>
  <si>
    <t>Перечисление налогов и взносов от ФОТ за октябрь 2017</t>
  </si>
  <si>
    <t>Оплата труда (координатор программы, 1 человек) за октябрь 2017</t>
  </si>
  <si>
    <t>Оплата труда (менеджер проекта, 1 человек) за октябрь 2017</t>
  </si>
  <si>
    <t>Оплата труда АУП (координирование и развитие Фонда, 2 человека) за октябрь 2017</t>
  </si>
  <si>
    <t>Оплата за оказание информационных услуг за октябрь 2017</t>
  </si>
  <si>
    <t>Оплата вступительного и членских взносов за сентябрь-декабрь 2017г. "Благотворительное собрание "Все вместе"</t>
  </si>
  <si>
    <t>Оплата за услуги связи</t>
  </si>
  <si>
    <t>16.10.2017</t>
  </si>
  <si>
    <t>Оплата за аренду помещения для мероприятия "Тыквы и Коты"</t>
  </si>
  <si>
    <t>20.10.2017</t>
  </si>
  <si>
    <t>Оплата за аренду оборудования для мероприятия "Тыквы и Коты"</t>
  </si>
  <si>
    <t>Оплата за роллап люкс, печать на ламинированном баннере для мероприятия "Тыквы и Коты".</t>
  </si>
  <si>
    <t>24.10.2017</t>
  </si>
  <si>
    <t>Оплата за аренду оборудования для фестиваля "Тыквы и Коты"</t>
  </si>
  <si>
    <t>25.10.2017</t>
  </si>
  <si>
    <t>Оплата за ветеринарные услуги в рамках проведения фестиваля "Тыквы и Коты"</t>
  </si>
  <si>
    <t>27.10.2017</t>
  </si>
  <si>
    <t>Оплата за видеосъемку и монтаж видеоролика фестиваля "Тыквы и Коты"</t>
  </si>
  <si>
    <t>11.10.2017</t>
  </si>
  <si>
    <t>18.10.2017</t>
  </si>
  <si>
    <t>02.10.2017</t>
  </si>
  <si>
    <t>Оплата за вет. услуги - стерилизацию 1 собаки в вет. клинике "Алисавет" Бутово</t>
  </si>
  <si>
    <t>Оплата за вет. услуги - стерилизацию 2 кошек, стац. содержание в вет. клинике "Аист-вет" Строгино</t>
  </si>
  <si>
    <t>03.10.2017</t>
  </si>
  <si>
    <t>Оплата за вет. Услуги - стерилизацию 1 кошки в вет. клинике "Алисавет" Бутово</t>
  </si>
  <si>
    <t>Оплата за вет. услуги - стерилизацию 1 собаки и кастрацию 1 кобеля в вет. клинике "Идеал"</t>
  </si>
  <si>
    <t>Оплата за вет. услуги - лечение кота Мориса в вет. центре "Комондор"</t>
  </si>
  <si>
    <t>Оплата за вет. услуги - лечение собаки Мухтара в вет. центре "Комондор"</t>
  </si>
  <si>
    <t>Оплата за вет. услуги - лечение собаки Сони в вет. клинике "Биоконтроль"</t>
  </si>
  <si>
    <t>05.10.2017</t>
  </si>
  <si>
    <t>Оплата за вет. услуги - лечение собаки Рэда в вет. клинике "Биоконтроль"</t>
  </si>
  <si>
    <t>Оплата за вет. услуги - лечение кота Ванечки в вет. клинике "Биоконтроль"</t>
  </si>
  <si>
    <t>06.10.2017</t>
  </si>
  <si>
    <t>Оплата за вет. услуги - лечение собаки Лайзы в вет. клинике "Белый клык"</t>
  </si>
  <si>
    <t>10.10.2017</t>
  </si>
  <si>
    <t>Оплата за вет. услуги - лечение собаки Марли в вет. клинике "Биоконтроль"</t>
  </si>
  <si>
    <t>Оплата за вет. услуги - лечение собаки Хорошки в вет. клинике "Алисавет"</t>
  </si>
  <si>
    <t>Оплата за вет. услуги - лечение кошки Пеструшки в вет. клинике "Алисавет"</t>
  </si>
  <si>
    <t>13.10.2017</t>
  </si>
  <si>
    <t>Оплата за вет. услуги - лечение собаки Стиви в вет. клинике "Джек"</t>
  </si>
  <si>
    <t>Оплата за вет. услуги - лечение кота Васи в вет. клинике "Алисавет"</t>
  </si>
  <si>
    <t>17.10.2017</t>
  </si>
  <si>
    <t>19.10.2017</t>
  </si>
  <si>
    <t>Оплата за вет. услуги - лечение собаки Роны в вет. клинике "Беланта"</t>
  </si>
  <si>
    <t>23.10.2017</t>
  </si>
  <si>
    <t>Оплата за вет. услуги - лечение собаки Чижик в вет. клинике "Беланта"</t>
  </si>
  <si>
    <t>Оплата за вет. услуги - лечение собаки Джеффа в вет. клинике "Биоконтроль"</t>
  </si>
  <si>
    <t>30.10.2017</t>
  </si>
  <si>
    <t>Оплата за тыквы для фестиваля "Тыквы и Коты"</t>
  </si>
  <si>
    <t>Оплата за хомуты для фестиваля "Тыквы и Коты"</t>
  </si>
  <si>
    <t>Оплата за канцелярские и хозяйственные товары для фестиваля "Тыквы и Коты"</t>
  </si>
  <si>
    <t>Оплата за вет. услуги - стерилизацию 1 собаки и 2 кошек в вет. клинике КрасногорьеВет</t>
  </si>
  <si>
    <t>Оплата за лекарственные препараты для приюта "Кошкин дом" Москва</t>
  </si>
  <si>
    <t>Оплата за лекарственные препараты для приюта Бирюлево</t>
  </si>
  <si>
    <t>09.10.2017</t>
  </si>
  <si>
    <t>Пожертвование от Фонда поддержки и развития филантропии "КАФ" в рамках благ. программы "Вместе"</t>
  </si>
  <si>
    <t>Пожертвование от Фонда поддержки и развития филантропии "КАФ", собранные в рамках программы "Благо.ру"</t>
  </si>
  <si>
    <t>12.10.2017</t>
  </si>
  <si>
    <t>26.10.2017</t>
  </si>
  <si>
    <t xml:space="preserve">Фролова Ольга </t>
  </si>
  <si>
    <t>Вершинина Мария Игоревна</t>
  </si>
  <si>
    <t xml:space="preserve">Вяткина Татьяна </t>
  </si>
  <si>
    <t xml:space="preserve">Суетинов Женя </t>
  </si>
  <si>
    <t xml:space="preserve">Анонимно  </t>
  </si>
  <si>
    <t>Благотворительное пожертвование на лечение кота Мориса</t>
  </si>
  <si>
    <t>Чикина Наталья</t>
  </si>
  <si>
    <t xml:space="preserve">Майорова Оксана </t>
  </si>
  <si>
    <t xml:space="preserve">Наумова Марина </t>
  </si>
  <si>
    <t xml:space="preserve">Чаусова Татьяна </t>
  </si>
  <si>
    <t>Островская Елена</t>
  </si>
  <si>
    <t>Баранова Ирина Николаевна</t>
  </si>
  <si>
    <t xml:space="preserve">Федорова Мария </t>
  </si>
  <si>
    <t>Благотворительное пожертвование на лечение собаки Сони</t>
  </si>
  <si>
    <t>Кленкова Евгения Олеговна</t>
  </si>
  <si>
    <t xml:space="preserve">Петрова Любовь </t>
  </si>
  <si>
    <t>Смолина Мария Сергеевна</t>
  </si>
  <si>
    <t>04.10.2017</t>
  </si>
  <si>
    <t>Крючкова Татьяна</t>
  </si>
  <si>
    <t>Благотворительное пожертвование на лечение собаки Рэда</t>
  </si>
  <si>
    <t>Дмитриева Дарья Сергеевна</t>
  </si>
  <si>
    <t xml:space="preserve">Самойлова Надежда Максимовна </t>
  </si>
  <si>
    <t>Смирнова Ирина Евгеньевна</t>
  </si>
  <si>
    <t>Мусатова Елена Евгеньевна</t>
  </si>
  <si>
    <t xml:space="preserve">Огорельцева Ольга </t>
  </si>
  <si>
    <t>Метелягина Елена Борисовна</t>
  </si>
  <si>
    <t xml:space="preserve">Жимайлов Станислав </t>
  </si>
  <si>
    <t>Смирнова Галина Николаевна</t>
  </si>
  <si>
    <t>Попова Алина Юрьевна</t>
  </si>
  <si>
    <t xml:space="preserve">Егорова Елена </t>
  </si>
  <si>
    <t xml:space="preserve">Микоша Валерия </t>
  </si>
  <si>
    <t>Егорова Надежда Ивановна</t>
  </si>
  <si>
    <t xml:space="preserve">Гуревич Екатерина  </t>
  </si>
  <si>
    <t xml:space="preserve">Казакова Нина </t>
  </si>
  <si>
    <t xml:space="preserve">Козьмина Марина </t>
  </si>
  <si>
    <t xml:space="preserve">Рассказова Марина </t>
  </si>
  <si>
    <t xml:space="preserve">Дячкина Полина </t>
  </si>
  <si>
    <t xml:space="preserve">Каландархонова Любовь </t>
  </si>
  <si>
    <t>Маланченко Ирина Николаевна</t>
  </si>
  <si>
    <t>Устюгов Сергей Александрович</t>
  </si>
  <si>
    <t>Благотворительное пожертвование на лечение кота Чешира</t>
  </si>
  <si>
    <t xml:space="preserve">Пашина Ксения  </t>
  </si>
  <si>
    <t xml:space="preserve">Трансвалева Надежда </t>
  </si>
  <si>
    <t xml:space="preserve">Хан Мария  </t>
  </si>
  <si>
    <t xml:space="preserve">Бруг Анна Анатольевна </t>
  </si>
  <si>
    <t>Благотворительное пожертвование на лечение собаки Роны</t>
  </si>
  <si>
    <t xml:space="preserve">Логунов Геннадий Васильевич </t>
  </si>
  <si>
    <t>Плотникова Вероника Андреевна</t>
  </si>
  <si>
    <t xml:space="preserve">Ранцев Дмитрий </t>
  </si>
  <si>
    <t>Кобелева Екатерина Евгеньевна</t>
  </si>
  <si>
    <t>Александрова Елена Владимировна</t>
  </si>
  <si>
    <t>Благотворительное пожертвование на лечение собаки Эллин</t>
  </si>
  <si>
    <t>Севастьянова Юлия</t>
  </si>
  <si>
    <t>БФ "Собаки, которые любят"</t>
  </si>
  <si>
    <t>Благотворительное пожертвование на лечение собаки Чижика</t>
  </si>
  <si>
    <t>Кислова Ирина</t>
  </si>
  <si>
    <t>Валеева Елена Георгиевна</t>
  </si>
  <si>
    <t xml:space="preserve">Романовская Маргарита </t>
  </si>
  <si>
    <t>Жохова Алина Павловна</t>
  </si>
  <si>
    <t xml:space="preserve">к. и. </t>
  </si>
  <si>
    <t xml:space="preserve">Суздальцева Мария </t>
  </si>
  <si>
    <t>Клочкова Анастасия Владимировна</t>
  </si>
  <si>
    <t xml:space="preserve">Гурьева Дина </t>
  </si>
  <si>
    <t>31.10.2017</t>
  </si>
  <si>
    <t>Сдача наличных в банк (благотворительные пожертвования, собранные в ящик для сбора пожертвований, установленный в зоомагазине "Лабрадор" на ул. Новокузнецкая)</t>
  </si>
  <si>
    <t>Сдача наличных в банк (благотворительные пожертвования, собранные в ящик для сбора пожертвований, установленный в зоомагазине "Лабрадор" на ул. Ладожская)</t>
  </si>
  <si>
    <t>Сдача наличных в банк (благотворительные пожертвования, собранные в ящик для сбора пожертвований, установленный в Семейной аптеке Фарм Фемели)</t>
  </si>
  <si>
    <t>Сдача наличных в банк (благотворительные пожертвования, собранные в ящик для сбора пожертвований, установленный в зоомагазине "Зверушка")</t>
  </si>
  <si>
    <t>Сдача наличных в банк (благотворительные пожертвования, собранные в ящик для сбора пожертвований, установленный в аптеке "Аптека-Музей")</t>
  </si>
  <si>
    <t>Сдача наличных в банк (благотворительные пожертвования, собранные в ящик для сбора пожертвований, установленный в вет. клинике "Алисавет" в Бутово)</t>
  </si>
  <si>
    <t>Сдача наличных в банк (благотворительные пожертвования, собранные в ящик для сбора пожертвований, установленный в вет. клинике "Джек")</t>
  </si>
  <si>
    <t>Сдача наличных в банк (благотворительные пожертвования, собранные в ящик для сбора пожертвований, установленный в вет. центре "Комондор")</t>
  </si>
  <si>
    <t>Сдача наличных в банк (благотворительные пожертвования, собранные в ящик для сбора пожертвований, установленный в вет. клинике "Биоконтроль")</t>
  </si>
  <si>
    <t>Сдача наличных в банк (благотворительные пожертвования, собранные в ящик для сбора пожертвований, установленный в вет. клинике "Умка")</t>
  </si>
  <si>
    <t>Сдача наличных в банк (благотворительные пожертвования, собранные в ящик для сбора пожертвований, установленный в вет. клинике "Орикс")</t>
  </si>
  <si>
    <t>Сдача наличных в банк (благотворительные пожертвования, собранные в ящик для сбора пожертвований, установленный в Студии “ZooRoom”)</t>
  </si>
  <si>
    <t>Сдача наличных в банк (благотворительные пожертвования, собранные в ящик для сбора пожертвований, установленный в Академии груминга "Боншери")</t>
  </si>
  <si>
    <t>Сдача наличных в банк (благотворительные пожертвования, собранные в ящик для сбора пожертвований, установленный в центре красоты "100лица" Митино)</t>
  </si>
  <si>
    <t>Сдача наличных в банк (благотворительные пожертвования, собранные в ящик для сбора пожертвований, установленный в центре красоты "100лица" Рублевское ш.)</t>
  </si>
  <si>
    <t>Сдача наличных в банк (благотворительные пожертвования, собранные в ящик для сбора пожертвований, установленный в вет. клинике "Аист-вет" в Строгино)</t>
  </si>
  <si>
    <t>Сдача наличных в банк (благотворительные пожертвования, собранные в ящик для сбора пожертвований, установленный в вет. клинике "КрасногорьеВет")</t>
  </si>
  <si>
    <t>Сдача наличных в банк (благотворительные пожертвования, собранные на фестивале "Тыквы и Коты")</t>
  </si>
  <si>
    <t>YULIYA BULANOVA</t>
  </si>
  <si>
    <t>DARIA KOKORINA</t>
  </si>
  <si>
    <t>OKSANA STALCHUK</t>
  </si>
  <si>
    <t>NATALIA SHUNYAEVA</t>
  </si>
  <si>
    <t>TATYANA RUBINCHIK</t>
  </si>
  <si>
    <t>IRINA LAKTYUSHINA</t>
  </si>
  <si>
    <t>VARVARA KUTSENKO</t>
  </si>
  <si>
    <t>ALEXANDER VOLKOV</t>
  </si>
  <si>
    <t>OLENA SKAKUN</t>
  </si>
  <si>
    <t>OKSANA VASILEVSKAYA</t>
  </si>
  <si>
    <t>VERA TINYAEVA</t>
  </si>
  <si>
    <t>ALEKSANDR ORDYNTSEV</t>
  </si>
  <si>
    <t>NATALIA ZYBINA</t>
  </si>
  <si>
    <t>MARIYA KLIMKOVICH</t>
  </si>
  <si>
    <t>SVETLANA KURASHEVA</t>
  </si>
  <si>
    <t>DANIIL KHIZOV</t>
  </si>
  <si>
    <t>SERGEI ANIKEEV</t>
  </si>
  <si>
    <t>ARAZOVA ELENA</t>
  </si>
  <si>
    <t>ALEXANDR VRUBLEVSYA</t>
  </si>
  <si>
    <t>EVGENIYA GORDEEVA</t>
  </si>
  <si>
    <t>ARTYOM ZAYTSEV</t>
  </si>
  <si>
    <t>EKATERINA SHABOLKINA</t>
  </si>
  <si>
    <t>DARIA ZAYTSEVA</t>
  </si>
  <si>
    <t>ANASTASIYA SVATKOVA</t>
  </si>
  <si>
    <t>SVETLANA SAMARSKAYA</t>
  </si>
  <si>
    <t>ANNA MARISYUK</t>
  </si>
  <si>
    <t>BESPALOVA YULIA</t>
  </si>
  <si>
    <t>YULIA BESPALOVA</t>
  </si>
  <si>
    <t>IRINA HRUSTALEVA</t>
  </si>
  <si>
    <t>YULIYA LEBEDEVA</t>
  </si>
  <si>
    <t>VALERIYA MIKHAYLOVA</t>
  </si>
  <si>
    <t>NADEZHDA REMENTSOVA</t>
  </si>
  <si>
    <t>KONSTANTIN LARIONOV</t>
  </si>
  <si>
    <t>SERGEY SIMONOV</t>
  </si>
  <si>
    <t>ALEKSANDRA MAKAROVA</t>
  </si>
  <si>
    <t>DMITRY KALMYKOV</t>
  </si>
  <si>
    <t>LEID MORLOT</t>
  </si>
  <si>
    <t>SERGEY MIKHAYLOV</t>
  </si>
  <si>
    <t>ALEXANDER BARABANO</t>
  </si>
  <si>
    <t>OLGA DERGUNOVA</t>
  </si>
  <si>
    <t>DARYA OBYSKALOVA</t>
  </si>
  <si>
    <t>VICTORIA ZHARKOVA</t>
  </si>
  <si>
    <t>TINKOFF WALETT</t>
  </si>
  <si>
    <t>DARIA ZAKHAROVA</t>
  </si>
  <si>
    <t>ANNA ZHUKOVA</t>
  </si>
  <si>
    <t>Благотворительное пожертвование на лечение кошек и котят</t>
  </si>
  <si>
    <t>NATALIA SYSOEVA</t>
  </si>
  <si>
    <t>NATALIYA BLIN</t>
  </si>
  <si>
    <t>ALEKSANDR POLUEKTOV</t>
  </si>
  <si>
    <t>VALERIYA LEONOVA</t>
  </si>
  <si>
    <t>ALEXEY KOMAROV</t>
  </si>
  <si>
    <t>ELENA SHIROKOVA</t>
  </si>
  <si>
    <t>YULYA GOLUBEVA</t>
  </si>
  <si>
    <t>LENA LENINA</t>
  </si>
  <si>
    <t>MAXIM IVANOV</t>
  </si>
  <si>
    <t>EKATERINA VILDAVSKAYA</t>
  </si>
  <si>
    <t>VIKTOR OTOPKOV</t>
  </si>
  <si>
    <t>YULIYA CHEREPANOVA</t>
  </si>
  <si>
    <t>M.KUZNETSOVA</t>
  </si>
  <si>
    <t>TINKOFF WALLET</t>
  </si>
  <si>
    <t>ANNA BUROVA</t>
  </si>
  <si>
    <t>ULUANA CHERVYAKOVA</t>
  </si>
  <si>
    <t>NADEZHDA UMNOVA</t>
  </si>
  <si>
    <t>ANASTASIYA SEMENOVA</t>
  </si>
  <si>
    <t>MODEST OSIPOV</t>
  </si>
  <si>
    <t>ANNA LASHKOVA</t>
  </si>
  <si>
    <t>GALINA NIFONTOVA</t>
  </si>
  <si>
    <t>MONENTUM R</t>
  </si>
  <si>
    <t>ALENA SINICHKINA</t>
  </si>
  <si>
    <t>ALENA SINICKINA</t>
  </si>
  <si>
    <t>VALERIIA MIKHAILOVA</t>
  </si>
  <si>
    <t>MARIYA KORZHAKOVA</t>
  </si>
  <si>
    <t>MARIYA USHAKOVA</t>
  </si>
  <si>
    <t>EVGENIYA BUTRIM</t>
  </si>
  <si>
    <t>ELIZAVETA ZAYTSEVA</t>
  </si>
  <si>
    <t>TATAIANA</t>
  </si>
  <si>
    <t>ALINA LEVKOVA</t>
  </si>
  <si>
    <t>ELENA ANDRENKOVA</t>
  </si>
  <si>
    <t>DARYA MIRNAYA</t>
  </si>
  <si>
    <t>VLADISLAV KURENKOV</t>
  </si>
  <si>
    <t>ADELIYA GARABSHINA</t>
  </si>
  <si>
    <t>NATALIA</t>
  </si>
  <si>
    <t>SOFYA MIRNAYA</t>
  </si>
  <si>
    <t>OXANA STALCHUK</t>
  </si>
  <si>
    <t>MARINA GORBATOVA</t>
  </si>
  <si>
    <t>RAISA MARDANOVA</t>
  </si>
  <si>
    <t>SVITLANA ZHELTOVA</t>
  </si>
  <si>
    <t>SHPILEVSKYA ELENA</t>
  </si>
  <si>
    <t>IRINA ZHEBELEVA</t>
  </si>
  <si>
    <t>TIMOFEY YAKOVETS</t>
  </si>
  <si>
    <t>ELVINA AKHMEDYAROVA</t>
  </si>
  <si>
    <t>ANASTASIA SHESTEVA</t>
  </si>
  <si>
    <t>IRINA KULAGINA</t>
  </si>
  <si>
    <t>ANASTASIA NIKOLAEVA</t>
  </si>
  <si>
    <t>N.MESCHERYAKOVA</t>
  </si>
  <si>
    <t>ALINA KHALATOVA</t>
  </si>
  <si>
    <t>GALINA SEREBRYAKOVA</t>
  </si>
  <si>
    <t>NINA MAMMAEVA</t>
  </si>
  <si>
    <t>SVETLANA SAVELYEVA</t>
  </si>
  <si>
    <t>BALAKAEVA YULIA</t>
  </si>
  <si>
    <t>ELENA ULIANOVA</t>
  </si>
  <si>
    <t>Tatiana Malysheva</t>
  </si>
  <si>
    <t>Благотворительное пожертвование для Васи</t>
  </si>
  <si>
    <t>438,69 RUB</t>
  </si>
  <si>
    <t>Nataliya Driskill</t>
  </si>
  <si>
    <t>Левина Евгения</t>
  </si>
  <si>
    <t>50,00 RUB</t>
  </si>
  <si>
    <t>Куряева Марта</t>
  </si>
  <si>
    <t>300,00 RUB</t>
  </si>
  <si>
    <t>Шахаева Анастасия</t>
  </si>
  <si>
    <t>v_oding</t>
  </si>
  <si>
    <t>Niacris07</t>
  </si>
  <si>
    <t>0227</t>
  </si>
  <si>
    <t>4427</t>
  </si>
  <si>
    <t>6748</t>
  </si>
  <si>
    <t>0277</t>
  </si>
  <si>
    <t>1919</t>
  </si>
  <si>
    <t>0283</t>
  </si>
  <si>
    <t>4757</t>
  </si>
  <si>
    <t>6343</t>
  </si>
  <si>
    <t>3517</t>
  </si>
  <si>
    <t>3988</t>
  </si>
  <si>
    <t>5117</t>
  </si>
  <si>
    <t>7739</t>
  </si>
  <si>
    <t>7902</t>
  </si>
  <si>
    <t>9909</t>
  </si>
  <si>
    <t>8596</t>
  </si>
  <si>
    <t>3392</t>
  </si>
  <si>
    <t>6186</t>
  </si>
  <si>
    <t>4212</t>
  </si>
  <si>
    <t>8940</t>
  </si>
  <si>
    <t>5550</t>
  </si>
  <si>
    <t>8328</t>
  </si>
  <si>
    <t>2205</t>
  </si>
  <si>
    <t>8830</t>
  </si>
  <si>
    <t>2902</t>
  </si>
  <si>
    <t>1056</t>
  </si>
  <si>
    <t>2461</t>
  </si>
  <si>
    <t>4227</t>
  </si>
  <si>
    <t>4007</t>
  </si>
  <si>
    <t>2864</t>
  </si>
  <si>
    <t>2272</t>
  </si>
  <si>
    <t>4698</t>
  </si>
  <si>
    <t>5828</t>
  </si>
  <si>
    <t>Оплата за корм для собак для приюта "Кошкин Дом" в Клинском районе</t>
  </si>
  <si>
    <t xml:space="preserve">Оплата за форму с логотипом фонда для волонтеров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</si>
</sst>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\ ##0.00"/>
  </numFmts>
  <fonts count="22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22222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69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64" fontId="2" fillId="4" borderId="4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9" fillId="3" borderId="4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5" fillId="4" borderId="4" xfId="0" applyNumberFormat="1" applyFont="1" applyFill="1" applyBorder="1" applyAlignment="1" applyProtection="1">
      <alignment horizontal="center"/>
    </xf>
    <xf numFmtId="164" fontId="10" fillId="3" borderId="4" xfId="0" applyNumberFormat="1" applyFont="1" applyFill="1" applyBorder="1" applyAlignment="1" applyProtection="1">
      <alignment vertical="center"/>
    </xf>
    <xf numFmtId="164" fontId="9" fillId="3" borderId="4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Protection="1"/>
    <xf numFmtId="4" fontId="4" fillId="3" borderId="3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wrapText="1"/>
    </xf>
    <xf numFmtId="14" fontId="3" fillId="3" borderId="2" xfId="0" applyNumberFormat="1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9" fillId="0" borderId="6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left"/>
    </xf>
    <xf numFmtId="14" fontId="0" fillId="0" borderId="7" xfId="0" applyNumberForma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4" fontId="1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4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Protection="1"/>
    <xf numFmtId="0" fontId="11" fillId="0" borderId="0" xfId="0" applyFont="1"/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14" fontId="1" fillId="0" borderId="5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left" vertical="center"/>
    </xf>
    <xf numFmtId="4" fontId="0" fillId="4" borderId="3" xfId="0" applyNumberFormat="1" applyFill="1" applyBorder="1" applyAlignment="1" applyProtection="1">
      <alignment horizontal="center" vertical="center"/>
    </xf>
    <xf numFmtId="164" fontId="9" fillId="4" borderId="4" xfId="0" applyNumberFormat="1" applyFont="1" applyFill="1" applyBorder="1" applyAlignment="1" applyProtection="1">
      <alignment horizontal="right"/>
    </xf>
    <xf numFmtId="0" fontId="18" fillId="2" borderId="5" xfId="0" applyFont="1" applyFill="1" applyBorder="1" applyAlignment="1" applyProtection="1">
      <alignment horizontal="center" vertical="center" wrapText="1"/>
    </xf>
    <xf numFmtId="4" fontId="18" fillId="2" borderId="5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/>
    </xf>
    <xf numFmtId="4" fontId="18" fillId="2" borderId="10" xfId="0" applyNumberFormat="1" applyFont="1" applyFill="1" applyBorder="1" applyAlignment="1" applyProtection="1">
      <alignment horizontal="center" vertical="center" wrapText="1"/>
    </xf>
    <xf numFmtId="14" fontId="18" fillId="2" borderId="5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4" fontId="18" fillId="2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/>
    <xf numFmtId="2" fontId="12" fillId="0" borderId="1" xfId="0" applyNumberFormat="1" applyFont="1" applyBorder="1" applyAlignment="1">
      <alignment horizontal="center"/>
    </xf>
    <xf numFmtId="4" fontId="1" fillId="0" borderId="5" xfId="0" applyNumberFormat="1" applyFont="1" applyFill="1" applyBorder="1" applyAlignment="1" applyProtection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65" fontId="17" fillId="0" borderId="1" xfId="0" applyNumberFormat="1" applyFont="1" applyBorder="1" applyAlignment="1">
      <alignment horizontal="center" vertical="center"/>
    </xf>
    <xf numFmtId="0" fontId="18" fillId="2" borderId="5" xfId="0" applyFont="1" applyFill="1" applyBorder="1" applyAlignment="1" applyProtection="1">
      <alignment horizontal="left" vertical="center" wrapText="1"/>
    </xf>
    <xf numFmtId="4" fontId="18" fillId="0" borderId="5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left" vertical="center" wrapText="1"/>
    </xf>
    <xf numFmtId="14" fontId="1" fillId="0" borderId="10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14" fontId="1" fillId="2" borderId="5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Protection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Protection="1"/>
    <xf numFmtId="165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" fontId="13" fillId="0" borderId="0" xfId="0" applyNumberFormat="1" applyFont="1" applyFill="1" applyAlignment="1" applyProtection="1">
      <alignment horizontal="center" vertical="center"/>
    </xf>
    <xf numFmtId="14" fontId="3" fillId="3" borderId="2" xfId="0" applyNumberFormat="1" applyFont="1" applyFill="1" applyBorder="1" applyAlignment="1" applyProtection="1">
      <alignment horizontal="left" vertical="center" wrapText="1"/>
    </xf>
    <xf numFmtId="14" fontId="3" fillId="3" borderId="3" xfId="0" applyNumberFormat="1" applyFont="1" applyFill="1" applyBorder="1" applyAlignment="1" applyProtection="1">
      <alignment horizontal="left" vertical="center" wrapText="1"/>
    </xf>
    <xf numFmtId="14" fontId="3" fillId="3" borderId="4" xfId="0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21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0" fontId="18" fillId="2" borderId="1" xfId="0" applyFont="1" applyFill="1" applyBorder="1" applyAlignment="1" applyProtection="1">
      <alignment horizontal="left" vertical="center" wrapText="1"/>
    </xf>
    <xf numFmtId="0" fontId="19" fillId="0" borderId="1" xfId="0" applyFont="1" applyBorder="1" applyAlignment="1">
      <alignment horizontal="left" wrapText="1"/>
    </xf>
    <xf numFmtId="14" fontId="2" fillId="3" borderId="6" xfId="0" applyNumberFormat="1" applyFont="1" applyFill="1" applyBorder="1" applyAlignment="1" applyProtection="1">
      <alignment horizontal="left" vertical="center"/>
    </xf>
    <xf numFmtId="14" fontId="2" fillId="3" borderId="0" xfId="0" applyNumberFormat="1" applyFont="1" applyFill="1" applyBorder="1" applyAlignment="1" applyProtection="1">
      <alignment horizontal="left" vertical="center"/>
    </xf>
    <xf numFmtId="14" fontId="2" fillId="3" borderId="14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</xf>
    <xf numFmtId="0" fontId="18" fillId="2" borderId="4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  <xf numFmtId="0" fontId="18" fillId="2" borderId="18" xfId="0" applyFont="1" applyFill="1" applyBorder="1" applyAlignment="1" applyProtection="1">
      <alignment horizontal="left" vertical="center" wrapText="1"/>
    </xf>
    <xf numFmtId="0" fontId="18" fillId="2" borderId="19" xfId="0" applyFont="1" applyFill="1" applyBorder="1" applyAlignment="1" applyProtection="1">
      <alignment horizontal="left" vertical="center" wrapText="1"/>
    </xf>
    <xf numFmtId="0" fontId="17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9525</xdr:rowOff>
    </xdr:to>
    <xdr:pic>
      <xdr:nvPicPr>
        <xdr:cNvPr id="1945" name="Рисунок 2">
          <a:extLst>
            <a:ext uri="{FF2B5EF4-FFF2-40B4-BE49-F238E27FC236}">
              <a16:creationId xmlns:a16="http://schemas.microsoft.com/office/drawing/2014/main" xmlns="" id="{B0EC0219-C20C-4970-8A69-660D2F120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6</xdr:row>
      <xdr:rowOff>47625</xdr:rowOff>
    </xdr:to>
    <xdr:pic>
      <xdr:nvPicPr>
        <xdr:cNvPr id="5011" name="Рисунок 2">
          <a:extLst>
            <a:ext uri="{FF2B5EF4-FFF2-40B4-BE49-F238E27FC236}">
              <a16:creationId xmlns:a16="http://schemas.microsoft.com/office/drawing/2014/main" xmlns="" id="{5E7E9782-5698-4D30-B696-E882A78CA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2729" name="Рисунок 2">
          <a:extLst>
            <a:ext uri="{FF2B5EF4-FFF2-40B4-BE49-F238E27FC236}">
              <a16:creationId xmlns:a16="http://schemas.microsoft.com/office/drawing/2014/main" xmlns="" id="{455CFC8C-82A0-4C09-B512-A68DC85F5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7025" name="Рисунок 2">
          <a:extLst>
            <a:ext uri="{FF2B5EF4-FFF2-40B4-BE49-F238E27FC236}">
              <a16:creationId xmlns:a16="http://schemas.microsoft.com/office/drawing/2014/main" xmlns="" id="{03514394-C6DA-4AC8-BF55-C44886656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8931" name="Рисунок 2">
          <a:extLst>
            <a:ext uri="{FF2B5EF4-FFF2-40B4-BE49-F238E27FC236}">
              <a16:creationId xmlns:a16="http://schemas.microsoft.com/office/drawing/2014/main" xmlns="" id="{A5757C7A-FE33-44C8-8926-8AA332EC2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0947" name="Рисунок 2">
          <a:extLst>
            <a:ext uri="{FF2B5EF4-FFF2-40B4-BE49-F238E27FC236}">
              <a16:creationId xmlns:a16="http://schemas.microsoft.com/office/drawing/2014/main" xmlns="" id="{2344B08B-EF94-4F1F-97BB-BC535BBA5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1769" name="Рисунок 2">
          <a:extLst>
            <a:ext uri="{FF2B5EF4-FFF2-40B4-BE49-F238E27FC236}">
              <a16:creationId xmlns:a16="http://schemas.microsoft.com/office/drawing/2014/main" xmlns="" id="{27CFEDE8-B133-466A-AB94-6625676FD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6003" name="Рисунок 2">
          <a:extLst>
            <a:ext uri="{FF2B5EF4-FFF2-40B4-BE49-F238E27FC236}">
              <a16:creationId xmlns:a16="http://schemas.microsoft.com/office/drawing/2014/main" xmlns="" id="{E3792773-DC99-40C4-9900-9E071010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9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24.140625" style="1" customWidth="1"/>
    <col min="2" max="2" width="44.42578125" style="2" customWidth="1"/>
    <col min="3" max="3" width="19.42578125" style="9" customWidth="1"/>
    <col min="4" max="4" width="13.140625" customWidth="1"/>
  </cols>
  <sheetData>
    <row r="1" spans="1:5" ht="18.75" x14ac:dyDescent="0.3">
      <c r="B1" s="133" t="s">
        <v>16</v>
      </c>
      <c r="C1" s="133"/>
    </row>
    <row r="2" spans="1:5" ht="18.75" x14ac:dyDescent="0.3">
      <c r="B2" s="133" t="s">
        <v>17</v>
      </c>
      <c r="C2" s="133"/>
    </row>
    <row r="3" spans="1:5" ht="18.75" x14ac:dyDescent="0.3">
      <c r="B3" s="40"/>
      <c r="C3" s="40"/>
    </row>
    <row r="4" spans="1:5" ht="18.75" x14ac:dyDescent="0.3">
      <c r="B4" s="132" t="s">
        <v>3</v>
      </c>
      <c r="C4" s="132"/>
    </row>
    <row r="5" spans="1:5" ht="18.75" x14ac:dyDescent="0.3">
      <c r="B5" s="132" t="s">
        <v>15</v>
      </c>
      <c r="C5" s="132"/>
    </row>
    <row r="6" spans="1:5" ht="18.75" x14ac:dyDescent="0.25">
      <c r="B6" s="135" t="s">
        <v>200</v>
      </c>
      <c r="C6" s="135"/>
    </row>
    <row r="7" spans="1:5" ht="15" customHeight="1" x14ac:dyDescent="0.25">
      <c r="B7" s="41"/>
      <c r="C7" s="41"/>
    </row>
    <row r="9" spans="1:5" x14ac:dyDescent="0.25">
      <c r="A9" s="128" t="s">
        <v>201</v>
      </c>
      <c r="B9" s="129"/>
      <c r="C9" s="32">
        <v>737294.38</v>
      </c>
      <c r="E9" s="58"/>
    </row>
    <row r="10" spans="1:5" x14ac:dyDescent="0.25">
      <c r="C10" s="33"/>
    </row>
    <row r="11" spans="1:5" x14ac:dyDescent="0.25">
      <c r="A11" s="128" t="s">
        <v>202</v>
      </c>
      <c r="B11" s="129"/>
      <c r="C11" s="34">
        <f>SUM(C12:C17)</f>
        <v>706648.20699999994</v>
      </c>
    </row>
    <row r="12" spans="1:5" x14ac:dyDescent="0.25">
      <c r="A12" s="130" t="s">
        <v>40</v>
      </c>
      <c r="B12" s="131"/>
      <c r="C12" s="35">
        <f>CloudPayments!C205</f>
        <v>165740.94100000002</v>
      </c>
    </row>
    <row r="13" spans="1:5" x14ac:dyDescent="0.25">
      <c r="A13" s="130" t="s">
        <v>22</v>
      </c>
      <c r="B13" s="131"/>
      <c r="C13" s="35">
        <f>PayPal!D19</f>
        <v>7365.49</v>
      </c>
    </row>
    <row r="14" spans="1:5" x14ac:dyDescent="0.25">
      <c r="A14" s="130" t="s">
        <v>25</v>
      </c>
      <c r="B14" s="131"/>
      <c r="C14" s="35">
        <f>Yandex!C13</f>
        <v>1846.8</v>
      </c>
    </row>
    <row r="15" spans="1:5" x14ac:dyDescent="0.25">
      <c r="A15" s="130" t="s">
        <v>27</v>
      </c>
      <c r="B15" s="131"/>
      <c r="C15" s="35">
        <f>Qiwi!C16</f>
        <v>10078.626</v>
      </c>
    </row>
    <row r="16" spans="1:5" x14ac:dyDescent="0.25">
      <c r="A16" s="62" t="s">
        <v>36</v>
      </c>
      <c r="B16" s="63"/>
      <c r="C16" s="35">
        <f>Смс!C86</f>
        <v>10228.6</v>
      </c>
    </row>
    <row r="17" spans="1:3" x14ac:dyDescent="0.25">
      <c r="A17" s="19" t="s">
        <v>21</v>
      </c>
      <c r="B17" s="19"/>
      <c r="C17" s="35">
        <f>СБ!B150</f>
        <v>511387.75</v>
      </c>
    </row>
    <row r="18" spans="1:3" x14ac:dyDescent="0.25">
      <c r="A18" s="67"/>
      <c r="B18" s="23"/>
      <c r="C18" s="36"/>
    </row>
    <row r="19" spans="1:3" x14ac:dyDescent="0.25">
      <c r="A19" s="128" t="s">
        <v>203</v>
      </c>
      <c r="B19" s="134"/>
      <c r="C19" s="37">
        <f>SUM(C20:C25)</f>
        <v>629484.85000000009</v>
      </c>
    </row>
    <row r="20" spans="1:3" x14ac:dyDescent="0.25">
      <c r="A20" s="20" t="s">
        <v>4</v>
      </c>
      <c r="B20" s="21"/>
      <c r="C20" s="38">
        <f>SUM(Расходы!B11:B13)</f>
        <v>33594.75</v>
      </c>
    </row>
    <row r="21" spans="1:3" x14ac:dyDescent="0.25">
      <c r="A21" s="19" t="s">
        <v>8</v>
      </c>
      <c r="B21" s="22"/>
      <c r="C21" s="39">
        <f>SUM(Расходы!B15:B39)</f>
        <v>167301.4</v>
      </c>
    </row>
    <row r="22" spans="1:3" x14ac:dyDescent="0.25">
      <c r="A22" s="19" t="s">
        <v>9</v>
      </c>
      <c r="B22" s="22"/>
      <c r="C22" s="39">
        <f>SUM(Расходы!B41:B49)</f>
        <v>79644</v>
      </c>
    </row>
    <row r="23" spans="1:3" x14ac:dyDescent="0.25">
      <c r="A23" s="19" t="s">
        <v>31</v>
      </c>
      <c r="B23" s="22"/>
      <c r="C23" s="39">
        <f>SUM(Расходы!B51:B61)</f>
        <v>145174.51</v>
      </c>
    </row>
    <row r="24" spans="1:3" ht="45" customHeight="1" x14ac:dyDescent="0.25">
      <c r="A24" s="126" t="s">
        <v>33</v>
      </c>
      <c r="B24" s="127"/>
      <c r="C24" s="39">
        <f>SUM(Расходы!B63:B66)</f>
        <v>77053</v>
      </c>
    </row>
    <row r="25" spans="1:3" x14ac:dyDescent="0.25">
      <c r="A25" s="19" t="s">
        <v>13</v>
      </c>
      <c r="B25" s="22"/>
      <c r="C25" s="39">
        <f>SUM(Расходы!B68:B75)</f>
        <v>126717.19</v>
      </c>
    </row>
    <row r="26" spans="1:3" x14ac:dyDescent="0.25">
      <c r="C26" s="33"/>
    </row>
    <row r="27" spans="1:3" ht="15" customHeight="1" x14ac:dyDescent="0.25">
      <c r="A27" s="128" t="s">
        <v>204</v>
      </c>
      <c r="B27" s="129"/>
      <c r="C27" s="32">
        <f>C9+C11-C19</f>
        <v>814457.73699999973</v>
      </c>
    </row>
    <row r="28" spans="1:3" x14ac:dyDescent="0.25">
      <c r="A28" s="91" t="s">
        <v>145</v>
      </c>
      <c r="B28" s="92"/>
      <c r="C28" s="93">
        <v>18868</v>
      </c>
    </row>
    <row r="29" spans="1:3" x14ac:dyDescent="0.25">
      <c r="C29" s="79"/>
    </row>
    <row r="31" spans="1:3" x14ac:dyDescent="0.25">
      <c r="C31" s="79"/>
    </row>
    <row r="33" spans="3:3" x14ac:dyDescent="0.25">
      <c r="C33" s="79"/>
    </row>
    <row r="39" spans="3:3" x14ac:dyDescent="0.25">
      <c r="C39" s="96"/>
    </row>
  </sheetData>
  <sheetProtection password="C6E7" sheet="1" formatCells="0" formatColumns="0" formatRows="0" insertColumns="0" insertRows="0" insertHyperlinks="0" deleteColumns="0" deleteRows="0" sort="0" autoFilter="0" pivotTables="0"/>
  <mergeCells count="14">
    <mergeCell ref="B1:C1"/>
    <mergeCell ref="A19:B19"/>
    <mergeCell ref="B4:C4"/>
    <mergeCell ref="B2:C2"/>
    <mergeCell ref="B6:C6"/>
    <mergeCell ref="A13:B13"/>
    <mergeCell ref="A9:B9"/>
    <mergeCell ref="A24:B24"/>
    <mergeCell ref="A27:B27"/>
    <mergeCell ref="A11:B11"/>
    <mergeCell ref="A14:B14"/>
    <mergeCell ref="B5:C5"/>
    <mergeCell ref="A15:B15"/>
    <mergeCell ref="A12:B1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77"/>
  <sheetViews>
    <sheetView showGridLines="0" zoomScaleNormal="100" workbookViewId="0">
      <selection activeCell="A7" sqref="A7"/>
    </sheetView>
  </sheetViews>
  <sheetFormatPr defaultRowHeight="15" x14ac:dyDescent="0.25"/>
  <cols>
    <col min="1" max="1" width="18.85546875" style="1" customWidth="1"/>
    <col min="2" max="2" width="21.5703125" style="2" customWidth="1"/>
    <col min="3" max="3" width="110.5703125" customWidth="1"/>
  </cols>
  <sheetData>
    <row r="1" spans="1:3" ht="18.75" x14ac:dyDescent="0.3">
      <c r="B1" s="133" t="s">
        <v>16</v>
      </c>
      <c r="C1" s="133"/>
    </row>
    <row r="2" spans="1:3" ht="18.75" x14ac:dyDescent="0.3">
      <c r="B2" s="133" t="s">
        <v>17</v>
      </c>
      <c r="C2" s="133"/>
    </row>
    <row r="3" spans="1:3" ht="18.75" x14ac:dyDescent="0.3">
      <c r="B3" s="132"/>
      <c r="C3" s="132"/>
    </row>
    <row r="4" spans="1:3" ht="18.75" x14ac:dyDescent="0.3">
      <c r="B4" s="132" t="s">
        <v>12</v>
      </c>
      <c r="C4" s="132"/>
    </row>
    <row r="5" spans="1:3" ht="18.75" x14ac:dyDescent="0.3">
      <c r="B5" s="132" t="s">
        <v>200</v>
      </c>
      <c r="C5" s="132"/>
    </row>
    <row r="6" spans="1:3" ht="15.75" x14ac:dyDescent="0.25">
      <c r="B6" s="4"/>
      <c r="C6" s="5"/>
    </row>
    <row r="8" spans="1:3" x14ac:dyDescent="0.25">
      <c r="A8" s="25" t="s">
        <v>5</v>
      </c>
      <c r="B8" s="26" t="s">
        <v>7</v>
      </c>
      <c r="C8" s="27" t="s">
        <v>6</v>
      </c>
    </row>
    <row r="9" spans="1:3" ht="8.25" customHeight="1" x14ac:dyDescent="0.25">
      <c r="A9" s="139"/>
      <c r="B9" s="140"/>
      <c r="C9" s="141"/>
    </row>
    <row r="10" spans="1:3" x14ac:dyDescent="0.25">
      <c r="A10" s="13" t="s">
        <v>4</v>
      </c>
      <c r="B10" s="14"/>
      <c r="C10" s="15"/>
    </row>
    <row r="11" spans="1:3" ht="15" customHeight="1" x14ac:dyDescent="0.25">
      <c r="A11" s="112" t="s">
        <v>226</v>
      </c>
      <c r="B11" s="113">
        <v>18768.75</v>
      </c>
      <c r="C11" s="114" t="s">
        <v>493</v>
      </c>
    </row>
    <row r="12" spans="1:3" ht="15" customHeight="1" x14ac:dyDescent="0.25">
      <c r="A12" s="112" t="s">
        <v>227</v>
      </c>
      <c r="B12" s="113">
        <v>2926</v>
      </c>
      <c r="C12" s="114" t="s">
        <v>260</v>
      </c>
    </row>
    <row r="13" spans="1:3" ht="15" customHeight="1" x14ac:dyDescent="0.25">
      <c r="A13" s="112" t="s">
        <v>227</v>
      </c>
      <c r="B13" s="113">
        <v>11900</v>
      </c>
      <c r="C13" s="114" t="s">
        <v>261</v>
      </c>
    </row>
    <row r="14" spans="1:3" x14ac:dyDescent="0.25">
      <c r="A14" s="16" t="s">
        <v>8</v>
      </c>
      <c r="B14" s="53"/>
      <c r="C14" s="18"/>
    </row>
    <row r="15" spans="1:3" x14ac:dyDescent="0.25">
      <c r="A15" s="94" t="s">
        <v>228</v>
      </c>
      <c r="B15" s="95">
        <v>3255</v>
      </c>
      <c r="C15" s="115" t="s">
        <v>234</v>
      </c>
    </row>
    <row r="16" spans="1:3" x14ac:dyDescent="0.25">
      <c r="A16" s="94" t="s">
        <v>228</v>
      </c>
      <c r="B16" s="95">
        <v>2450</v>
      </c>
      <c r="C16" s="115" t="s">
        <v>235</v>
      </c>
    </row>
    <row r="17" spans="1:3" x14ac:dyDescent="0.25">
      <c r="A17" s="94" t="s">
        <v>228</v>
      </c>
      <c r="B17" s="95">
        <v>7607.5</v>
      </c>
      <c r="C17" s="115" t="s">
        <v>236</v>
      </c>
    </row>
    <row r="18" spans="1:3" x14ac:dyDescent="0.25">
      <c r="A18" s="94" t="s">
        <v>237</v>
      </c>
      <c r="B18" s="95">
        <v>8602.5</v>
      </c>
      <c r="C18" s="115" t="s">
        <v>238</v>
      </c>
    </row>
    <row r="19" spans="1:3" x14ac:dyDescent="0.25">
      <c r="A19" s="94" t="s">
        <v>237</v>
      </c>
      <c r="B19" s="95">
        <v>2252.5</v>
      </c>
      <c r="C19" s="115" t="s">
        <v>239</v>
      </c>
    </row>
    <row r="20" spans="1:3" x14ac:dyDescent="0.25">
      <c r="A20" s="94" t="s">
        <v>240</v>
      </c>
      <c r="B20" s="95">
        <v>10440</v>
      </c>
      <c r="C20" s="115" t="s">
        <v>241</v>
      </c>
    </row>
    <row r="21" spans="1:3" x14ac:dyDescent="0.25">
      <c r="A21" s="94" t="s">
        <v>240</v>
      </c>
      <c r="B21" s="95">
        <v>12093.5</v>
      </c>
      <c r="C21" s="115" t="s">
        <v>194</v>
      </c>
    </row>
    <row r="22" spans="1:3" x14ac:dyDescent="0.25">
      <c r="A22" s="94" t="s">
        <v>242</v>
      </c>
      <c r="B22" s="95">
        <v>5481</v>
      </c>
      <c r="C22" s="115" t="s">
        <v>243</v>
      </c>
    </row>
    <row r="23" spans="1:3" x14ac:dyDescent="0.25">
      <c r="A23" s="94" t="s">
        <v>226</v>
      </c>
      <c r="B23" s="95">
        <v>816</v>
      </c>
      <c r="C23" s="115" t="s">
        <v>194</v>
      </c>
    </row>
    <row r="24" spans="1:3" x14ac:dyDescent="0.25">
      <c r="A24" s="94" t="s">
        <v>226</v>
      </c>
      <c r="B24" s="95">
        <v>22831</v>
      </c>
      <c r="C24" s="115" t="s">
        <v>236</v>
      </c>
    </row>
    <row r="25" spans="1:3" x14ac:dyDescent="0.25">
      <c r="A25" s="94" t="s">
        <v>226</v>
      </c>
      <c r="B25" s="95">
        <v>4560</v>
      </c>
      <c r="C25" s="115" t="s">
        <v>244</v>
      </c>
    </row>
    <row r="26" spans="1:3" x14ac:dyDescent="0.25">
      <c r="A26" s="94" t="s">
        <v>226</v>
      </c>
      <c r="B26" s="95">
        <v>1520</v>
      </c>
      <c r="C26" s="115" t="s">
        <v>245</v>
      </c>
    </row>
    <row r="27" spans="1:3" x14ac:dyDescent="0.25">
      <c r="A27" s="94" t="s">
        <v>246</v>
      </c>
      <c r="B27" s="95">
        <v>7228.5</v>
      </c>
      <c r="C27" s="115" t="s">
        <v>236</v>
      </c>
    </row>
    <row r="28" spans="1:3" x14ac:dyDescent="0.25">
      <c r="A28" s="94" t="s">
        <v>246</v>
      </c>
      <c r="B28" s="95">
        <v>3640</v>
      </c>
      <c r="C28" s="115" t="s">
        <v>247</v>
      </c>
    </row>
    <row r="29" spans="1:3" x14ac:dyDescent="0.25">
      <c r="A29" s="94" t="s">
        <v>215</v>
      </c>
      <c r="B29" s="95">
        <v>5554</v>
      </c>
      <c r="C29" s="115" t="s">
        <v>236</v>
      </c>
    </row>
    <row r="30" spans="1:3" x14ac:dyDescent="0.25">
      <c r="A30" s="94" t="s">
        <v>215</v>
      </c>
      <c r="B30" s="95">
        <v>8480</v>
      </c>
      <c r="C30" s="115" t="s">
        <v>248</v>
      </c>
    </row>
    <row r="31" spans="1:3" x14ac:dyDescent="0.25">
      <c r="A31" s="94" t="s">
        <v>249</v>
      </c>
      <c r="B31" s="95">
        <v>60</v>
      </c>
      <c r="C31" s="115" t="s">
        <v>195</v>
      </c>
    </row>
    <row r="32" spans="1:3" x14ac:dyDescent="0.25">
      <c r="A32" s="94" t="s">
        <v>249</v>
      </c>
      <c r="B32" s="95">
        <v>193.2</v>
      </c>
      <c r="C32" s="115" t="s">
        <v>196</v>
      </c>
    </row>
    <row r="33" spans="1:3" x14ac:dyDescent="0.25">
      <c r="A33" s="94" t="s">
        <v>250</v>
      </c>
      <c r="B33" s="95">
        <v>20891</v>
      </c>
      <c r="C33" s="115" t="s">
        <v>251</v>
      </c>
    </row>
    <row r="34" spans="1:3" x14ac:dyDescent="0.25">
      <c r="A34" s="94" t="s">
        <v>252</v>
      </c>
      <c r="B34" s="95">
        <v>17531.2</v>
      </c>
      <c r="C34" s="115" t="s">
        <v>253</v>
      </c>
    </row>
    <row r="35" spans="1:3" x14ac:dyDescent="0.25">
      <c r="A35" s="94" t="s">
        <v>224</v>
      </c>
      <c r="B35" s="95">
        <v>3411.5</v>
      </c>
      <c r="C35" s="115" t="s">
        <v>239</v>
      </c>
    </row>
    <row r="36" spans="1:3" x14ac:dyDescent="0.25">
      <c r="A36" s="94" t="s">
        <v>224</v>
      </c>
      <c r="B36" s="95">
        <v>2252.5</v>
      </c>
      <c r="C36" s="115" t="s">
        <v>254</v>
      </c>
    </row>
    <row r="37" spans="1:3" x14ac:dyDescent="0.25">
      <c r="A37" s="94" t="s">
        <v>224</v>
      </c>
      <c r="B37" s="95">
        <v>2445.5</v>
      </c>
      <c r="C37" s="115" t="s">
        <v>236</v>
      </c>
    </row>
    <row r="38" spans="1:3" x14ac:dyDescent="0.25">
      <c r="A38" s="94" t="s">
        <v>224</v>
      </c>
      <c r="B38" s="95">
        <v>4277</v>
      </c>
      <c r="C38" s="115" t="s">
        <v>243</v>
      </c>
    </row>
    <row r="39" spans="1:3" x14ac:dyDescent="0.25">
      <c r="A39" s="94" t="s">
        <v>255</v>
      </c>
      <c r="B39" s="95">
        <v>9428</v>
      </c>
      <c r="C39" s="115" t="s">
        <v>236</v>
      </c>
    </row>
    <row r="40" spans="1:3" x14ac:dyDescent="0.25">
      <c r="A40" s="16" t="s">
        <v>9</v>
      </c>
      <c r="B40" s="17"/>
      <c r="C40" s="18"/>
    </row>
    <row r="41" spans="1:3" x14ac:dyDescent="0.25">
      <c r="A41" s="112" t="s">
        <v>228</v>
      </c>
      <c r="B41" s="113">
        <v>4500</v>
      </c>
      <c r="C41" s="114" t="s">
        <v>229</v>
      </c>
    </row>
    <row r="42" spans="1:3" x14ac:dyDescent="0.25">
      <c r="A42" s="112" t="s">
        <v>228</v>
      </c>
      <c r="B42" s="113">
        <v>6700</v>
      </c>
      <c r="C42" s="114" t="s">
        <v>230</v>
      </c>
    </row>
    <row r="43" spans="1:3" x14ac:dyDescent="0.25">
      <c r="A43" s="112" t="s">
        <v>231</v>
      </c>
      <c r="B43" s="113">
        <v>2650</v>
      </c>
      <c r="C43" s="114" t="s">
        <v>232</v>
      </c>
    </row>
    <row r="44" spans="1:3" x14ac:dyDescent="0.25">
      <c r="A44" s="112" t="s">
        <v>215</v>
      </c>
      <c r="B44" s="113">
        <v>10500</v>
      </c>
      <c r="C44" s="114" t="s">
        <v>233</v>
      </c>
    </row>
    <row r="45" spans="1:3" x14ac:dyDescent="0.25">
      <c r="A45" s="112" t="s">
        <v>215</v>
      </c>
      <c r="B45" s="113">
        <v>7000</v>
      </c>
      <c r="C45" s="114" t="s">
        <v>197</v>
      </c>
    </row>
    <row r="46" spans="1:3" x14ac:dyDescent="0.25">
      <c r="A46" s="118">
        <v>43039</v>
      </c>
      <c r="B46" s="116">
        <v>13012</v>
      </c>
      <c r="C46" s="117" t="s">
        <v>259</v>
      </c>
    </row>
    <row r="47" spans="1:3" x14ac:dyDescent="0.25">
      <c r="A47" s="75">
        <v>43039</v>
      </c>
      <c r="B47" s="80">
        <v>20010</v>
      </c>
      <c r="C47" s="81" t="s">
        <v>209</v>
      </c>
    </row>
    <row r="48" spans="1:3" x14ac:dyDescent="0.25">
      <c r="A48" s="75">
        <v>43010</v>
      </c>
      <c r="B48" s="80">
        <v>7636</v>
      </c>
      <c r="C48" s="42" t="s">
        <v>207</v>
      </c>
    </row>
    <row r="49" spans="1:3" x14ac:dyDescent="0.25">
      <c r="A49" s="75">
        <v>43039</v>
      </c>
      <c r="B49" s="80">
        <v>7636</v>
      </c>
      <c r="C49" s="42" t="s">
        <v>208</v>
      </c>
    </row>
    <row r="50" spans="1:3" x14ac:dyDescent="0.25">
      <c r="A50" s="61" t="s">
        <v>30</v>
      </c>
      <c r="B50" s="59"/>
      <c r="C50" s="60"/>
    </row>
    <row r="51" spans="1:3" s="83" customFormat="1" x14ac:dyDescent="0.25">
      <c r="A51" s="98">
        <v>43019</v>
      </c>
      <c r="B51" s="95">
        <v>27280</v>
      </c>
      <c r="C51" s="108" t="s">
        <v>494</v>
      </c>
    </row>
    <row r="52" spans="1:3" s="83" customFormat="1" x14ac:dyDescent="0.25">
      <c r="A52" s="94" t="s">
        <v>215</v>
      </c>
      <c r="B52" s="95">
        <v>45000</v>
      </c>
      <c r="C52" s="108" t="s">
        <v>216</v>
      </c>
    </row>
    <row r="53" spans="1:3" s="83" customFormat="1" x14ac:dyDescent="0.25">
      <c r="A53" s="94" t="s">
        <v>217</v>
      </c>
      <c r="B53" s="95">
        <v>25000</v>
      </c>
      <c r="C53" s="108" t="s">
        <v>218</v>
      </c>
    </row>
    <row r="54" spans="1:3" s="83" customFormat="1" x14ac:dyDescent="0.25">
      <c r="A54" s="94" t="s">
        <v>217</v>
      </c>
      <c r="B54" s="95">
        <v>6200</v>
      </c>
      <c r="C54" s="108" t="s">
        <v>219</v>
      </c>
    </row>
    <row r="55" spans="1:3" s="83" customFormat="1" x14ac:dyDescent="0.25">
      <c r="A55" s="98">
        <v>43031</v>
      </c>
      <c r="B55" s="95">
        <v>1550.5</v>
      </c>
      <c r="C55" s="108" t="s">
        <v>256</v>
      </c>
    </row>
    <row r="56" spans="1:3" s="83" customFormat="1" x14ac:dyDescent="0.25">
      <c r="A56" s="98">
        <v>43031</v>
      </c>
      <c r="B56" s="95">
        <v>368</v>
      </c>
      <c r="C56" s="108" t="s">
        <v>257</v>
      </c>
    </row>
    <row r="57" spans="1:3" s="83" customFormat="1" x14ac:dyDescent="0.25">
      <c r="A57" s="94" t="s">
        <v>220</v>
      </c>
      <c r="B57" s="95">
        <v>6500</v>
      </c>
      <c r="C57" s="108" t="s">
        <v>221</v>
      </c>
    </row>
    <row r="58" spans="1:3" s="83" customFormat="1" x14ac:dyDescent="0.25">
      <c r="A58" s="94" t="s">
        <v>222</v>
      </c>
      <c r="B58" s="95">
        <v>12000</v>
      </c>
      <c r="C58" s="108" t="s">
        <v>223</v>
      </c>
    </row>
    <row r="59" spans="1:3" s="83" customFormat="1" x14ac:dyDescent="0.25">
      <c r="A59" s="94" t="s">
        <v>224</v>
      </c>
      <c r="B59" s="95">
        <v>3540</v>
      </c>
      <c r="C59" s="108" t="s">
        <v>225</v>
      </c>
    </row>
    <row r="60" spans="1:3" s="83" customFormat="1" ht="15" customHeight="1" x14ac:dyDescent="0.25">
      <c r="A60" s="98">
        <v>43035</v>
      </c>
      <c r="B60" s="109">
        <v>1236.01</v>
      </c>
      <c r="C60" s="108" t="s">
        <v>258</v>
      </c>
    </row>
    <row r="61" spans="1:3" x14ac:dyDescent="0.25">
      <c r="A61" s="55">
        <v>43039</v>
      </c>
      <c r="B61" s="56">
        <v>16500</v>
      </c>
      <c r="C61" s="45" t="s">
        <v>212</v>
      </c>
    </row>
    <row r="62" spans="1:3" s="64" customFormat="1" ht="30" customHeight="1" x14ac:dyDescent="0.25">
      <c r="A62" s="136" t="s">
        <v>32</v>
      </c>
      <c r="B62" s="137"/>
      <c r="C62" s="138"/>
    </row>
    <row r="63" spans="1:3" s="64" customFormat="1" x14ac:dyDescent="0.25">
      <c r="A63" s="74">
        <v>43024</v>
      </c>
      <c r="B63" s="56">
        <v>31033</v>
      </c>
      <c r="C63" s="73" t="s">
        <v>83</v>
      </c>
    </row>
    <row r="64" spans="1:3" s="64" customFormat="1" x14ac:dyDescent="0.25">
      <c r="A64" s="74">
        <v>43039</v>
      </c>
      <c r="B64" s="56">
        <v>26100</v>
      </c>
      <c r="C64" s="45" t="s">
        <v>210</v>
      </c>
    </row>
    <row r="65" spans="1:4" x14ac:dyDescent="0.25">
      <c r="A65" s="111">
        <v>43010</v>
      </c>
      <c r="B65" s="57">
        <v>9960</v>
      </c>
      <c r="C65" s="42" t="s">
        <v>207</v>
      </c>
    </row>
    <row r="66" spans="1:4" x14ac:dyDescent="0.25">
      <c r="A66" s="111">
        <v>43039</v>
      </c>
      <c r="B66" s="57">
        <v>9960</v>
      </c>
      <c r="C66" s="42" t="s">
        <v>208</v>
      </c>
    </row>
    <row r="67" spans="1:4" x14ac:dyDescent="0.25">
      <c r="A67" s="16" t="s">
        <v>13</v>
      </c>
      <c r="B67" s="17"/>
      <c r="C67" s="18"/>
    </row>
    <row r="68" spans="1:4" x14ac:dyDescent="0.25">
      <c r="A68" s="55">
        <v>43020</v>
      </c>
      <c r="B68" s="56">
        <v>95.5</v>
      </c>
      <c r="C68" s="45" t="s">
        <v>198</v>
      </c>
      <c r="D68" s="72"/>
    </row>
    <row r="69" spans="1:4" x14ac:dyDescent="0.25">
      <c r="A69" s="55">
        <v>43024</v>
      </c>
      <c r="B69" s="56">
        <v>15000</v>
      </c>
      <c r="C69" s="45" t="s">
        <v>213</v>
      </c>
      <c r="D69" s="72"/>
    </row>
    <row r="70" spans="1:4" x14ac:dyDescent="0.25">
      <c r="A70" s="55">
        <v>43032</v>
      </c>
      <c r="B70" s="56">
        <v>500</v>
      </c>
      <c r="C70" s="45" t="s">
        <v>214</v>
      </c>
      <c r="D70" s="72"/>
    </row>
    <row r="71" spans="1:4" x14ac:dyDescent="0.25">
      <c r="A71" s="6">
        <v>43033</v>
      </c>
      <c r="B71" s="7">
        <v>1350</v>
      </c>
      <c r="C71" s="45" t="s">
        <v>206</v>
      </c>
    </row>
    <row r="72" spans="1:4" x14ac:dyDescent="0.25">
      <c r="A72" s="6">
        <v>43039</v>
      </c>
      <c r="B72" s="7">
        <v>60030</v>
      </c>
      <c r="C72" s="45" t="s">
        <v>211</v>
      </c>
    </row>
    <row r="73" spans="1:4" x14ac:dyDescent="0.25">
      <c r="A73" s="55">
        <v>43010</v>
      </c>
      <c r="B73" s="56">
        <v>22908</v>
      </c>
      <c r="C73" s="45" t="s">
        <v>207</v>
      </c>
      <c r="D73" s="72"/>
    </row>
    <row r="74" spans="1:4" x14ac:dyDescent="0.25">
      <c r="A74" s="6">
        <v>43039</v>
      </c>
      <c r="B74" s="56">
        <v>22908</v>
      </c>
      <c r="C74" s="45" t="s">
        <v>208</v>
      </c>
    </row>
    <row r="75" spans="1:4" x14ac:dyDescent="0.25">
      <c r="A75" s="6"/>
      <c r="B75" s="7">
        <v>3925.69</v>
      </c>
      <c r="C75" s="42" t="s">
        <v>199</v>
      </c>
    </row>
    <row r="76" spans="1:4" x14ac:dyDescent="0.25">
      <c r="A76" s="10" t="s">
        <v>2</v>
      </c>
      <c r="B76" s="11">
        <f>SUM(B11:B75)</f>
        <v>629484.85</v>
      </c>
      <c r="C76" s="12"/>
    </row>
    <row r="77" spans="1:4" x14ac:dyDescent="0.25">
      <c r="A77" s="2"/>
    </row>
  </sheetData>
  <sheetProtection algorithmName="SHA-512" hashValue="hCcgT+bgYgxPhEWrYiqkTniW9ghJ8QFHEABPzR2l7pbewN4Un7Q55FMauZc0CLQieHg8F6VpSSxcGpx3BPjbag==" saltValue="SQkoOdOix+NjLqPyNLrL2A==" spinCount="100000" sheet="1" objects="1" scenarios="1" formatCells="0" formatColumns="0" formatRows="0" insertColumns="0" insertRows="0" insertHyperlinks="0" deleteColumns="0" deleteRows="0" sort="0" autoFilter="0" pivotTables="0"/>
  <mergeCells count="7">
    <mergeCell ref="B1:C1"/>
    <mergeCell ref="A62:C62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06"/>
  <sheetViews>
    <sheetView showGridLines="0" workbookViewId="0">
      <selection activeCell="A8" sqref="A8"/>
    </sheetView>
  </sheetViews>
  <sheetFormatPr defaultRowHeight="15" x14ac:dyDescent="0.25"/>
  <cols>
    <col min="1" max="3" width="20.7109375" style="1" customWidth="1"/>
    <col min="4" max="4" width="28.28515625" customWidth="1"/>
    <col min="5" max="5" width="63" customWidth="1"/>
  </cols>
  <sheetData>
    <row r="1" spans="1:5" ht="18.75" x14ac:dyDescent="0.3">
      <c r="C1" s="144" t="s">
        <v>16</v>
      </c>
      <c r="D1" s="144"/>
      <c r="E1" s="144"/>
    </row>
    <row r="2" spans="1:5" ht="18.75" x14ac:dyDescent="0.3">
      <c r="C2" s="144" t="s">
        <v>17</v>
      </c>
      <c r="D2" s="144"/>
      <c r="E2" s="144"/>
    </row>
    <row r="3" spans="1:5" ht="18" customHeight="1" x14ac:dyDescent="0.3">
      <c r="C3" s="70"/>
      <c r="D3" s="8"/>
    </row>
    <row r="4" spans="1:5" ht="18.75" x14ac:dyDescent="0.25">
      <c r="C4" s="145" t="s">
        <v>10</v>
      </c>
      <c r="D4" s="145"/>
      <c r="E4" s="145"/>
    </row>
    <row r="5" spans="1:5" ht="18.75" x14ac:dyDescent="0.25">
      <c r="C5" s="145" t="s">
        <v>38</v>
      </c>
      <c r="D5" s="145"/>
      <c r="E5" s="145"/>
    </row>
    <row r="6" spans="1:5" ht="18.75" x14ac:dyDescent="0.3">
      <c r="C6" s="146" t="s">
        <v>200</v>
      </c>
      <c r="D6" s="146"/>
      <c r="E6" s="146"/>
    </row>
    <row r="9" spans="1:5" ht="30" customHeight="1" x14ac:dyDescent="0.25">
      <c r="A9" s="48" t="s">
        <v>14</v>
      </c>
      <c r="B9" s="49" t="s">
        <v>20</v>
      </c>
      <c r="C9" s="50" t="s">
        <v>154</v>
      </c>
      <c r="D9" s="53" t="s">
        <v>1</v>
      </c>
      <c r="E9" s="29" t="s">
        <v>6</v>
      </c>
    </row>
    <row r="10" spans="1:5" x14ac:dyDescent="0.25">
      <c r="A10" s="84">
        <v>43007.315358796295</v>
      </c>
      <c r="B10" s="87">
        <v>43010</v>
      </c>
      <c r="C10" s="102">
        <v>500</v>
      </c>
      <c r="D10" s="88" t="s">
        <v>169</v>
      </c>
      <c r="E10" s="85" t="s">
        <v>152</v>
      </c>
    </row>
    <row r="11" spans="1:5" x14ac:dyDescent="0.25">
      <c r="A11" s="84">
        <v>43007.479456018518</v>
      </c>
      <c r="B11" s="87">
        <v>43010</v>
      </c>
      <c r="C11" s="102">
        <v>500</v>
      </c>
      <c r="D11" s="88" t="s">
        <v>116</v>
      </c>
      <c r="E11" s="85" t="s">
        <v>44</v>
      </c>
    </row>
    <row r="12" spans="1:5" x14ac:dyDescent="0.25">
      <c r="A12" s="84">
        <v>43007.58699074074</v>
      </c>
      <c r="B12" s="87">
        <v>43010</v>
      </c>
      <c r="C12" s="102">
        <v>500</v>
      </c>
      <c r="D12" s="88" t="s">
        <v>117</v>
      </c>
      <c r="E12" s="85" t="s">
        <v>44</v>
      </c>
    </row>
    <row r="13" spans="1:5" x14ac:dyDescent="0.25">
      <c r="A13" s="84">
        <v>43007.606342592589</v>
      </c>
      <c r="B13" s="87">
        <v>43010</v>
      </c>
      <c r="C13" s="102">
        <v>500</v>
      </c>
      <c r="D13" s="88" t="s">
        <v>170</v>
      </c>
      <c r="E13" s="85" t="s">
        <v>44</v>
      </c>
    </row>
    <row r="14" spans="1:5" x14ac:dyDescent="0.25">
      <c r="A14" s="84">
        <v>43008.420289351852</v>
      </c>
      <c r="B14" s="87">
        <v>43010</v>
      </c>
      <c r="C14" s="102">
        <v>100</v>
      </c>
      <c r="D14" s="88" t="s">
        <v>118</v>
      </c>
      <c r="E14" s="85" t="s">
        <v>44</v>
      </c>
    </row>
    <row r="15" spans="1:5" x14ac:dyDescent="0.25">
      <c r="A15" s="84">
        <v>43008.548819444448</v>
      </c>
      <c r="B15" s="87">
        <v>43010</v>
      </c>
      <c r="C15" s="102">
        <v>500</v>
      </c>
      <c r="D15" s="88" t="s">
        <v>88</v>
      </c>
      <c r="E15" s="85" t="s">
        <v>44</v>
      </c>
    </row>
    <row r="16" spans="1:5" x14ac:dyDescent="0.25">
      <c r="A16" s="84">
        <v>43008.725798611114</v>
      </c>
      <c r="B16" s="87">
        <v>43010</v>
      </c>
      <c r="C16" s="102">
        <v>500</v>
      </c>
      <c r="D16" s="88" t="s">
        <v>88</v>
      </c>
      <c r="E16" s="85" t="s">
        <v>44</v>
      </c>
    </row>
    <row r="17" spans="1:5" x14ac:dyDescent="0.25">
      <c r="A17" s="84">
        <v>43008.72583333333</v>
      </c>
      <c r="B17" s="87">
        <v>43010</v>
      </c>
      <c r="C17" s="102">
        <v>2000</v>
      </c>
      <c r="D17" s="88" t="s">
        <v>87</v>
      </c>
      <c r="E17" s="85" t="s">
        <v>44</v>
      </c>
    </row>
    <row r="18" spans="1:5" x14ac:dyDescent="0.25">
      <c r="A18" s="84">
        <v>43008.759016203701</v>
      </c>
      <c r="B18" s="87">
        <v>43010</v>
      </c>
      <c r="C18" s="102">
        <v>700</v>
      </c>
      <c r="D18" s="88" t="s">
        <v>92</v>
      </c>
      <c r="E18" s="85" t="s">
        <v>152</v>
      </c>
    </row>
    <row r="19" spans="1:5" x14ac:dyDescent="0.25">
      <c r="A19" s="84">
        <v>43008.944525462961</v>
      </c>
      <c r="B19" s="87">
        <v>43010</v>
      </c>
      <c r="C19" s="102">
        <v>50</v>
      </c>
      <c r="D19" s="88" t="s">
        <v>119</v>
      </c>
      <c r="E19" s="85" t="s">
        <v>44</v>
      </c>
    </row>
    <row r="20" spans="1:5" x14ac:dyDescent="0.25">
      <c r="A20" s="87">
        <v>43009.409745370373</v>
      </c>
      <c r="B20" s="87">
        <v>43009.409826388888</v>
      </c>
      <c r="C20" s="120">
        <v>5000</v>
      </c>
      <c r="D20" s="88" t="s">
        <v>89</v>
      </c>
      <c r="E20" s="85" t="s">
        <v>44</v>
      </c>
    </row>
    <row r="21" spans="1:5" x14ac:dyDescent="0.25">
      <c r="A21" s="87">
        <v>43009.583368055559</v>
      </c>
      <c r="B21" s="87">
        <v>43009.583437499998</v>
      </c>
      <c r="C21" s="120">
        <v>500</v>
      </c>
      <c r="D21" s="88" t="s">
        <v>91</v>
      </c>
      <c r="E21" s="85" t="s">
        <v>44</v>
      </c>
    </row>
    <row r="22" spans="1:5" x14ac:dyDescent="0.25">
      <c r="A22" s="87">
        <v>43009.637488425928</v>
      </c>
      <c r="B22" s="87">
        <v>43009.637453703705</v>
      </c>
      <c r="C22" s="120">
        <v>500</v>
      </c>
      <c r="D22" s="88" t="s">
        <v>349</v>
      </c>
      <c r="E22" s="85" t="s">
        <v>152</v>
      </c>
    </row>
    <row r="23" spans="1:5" x14ac:dyDescent="0.25">
      <c r="A23" s="87">
        <v>43009.649259259262</v>
      </c>
      <c r="B23" s="87">
        <v>43009.649270833332</v>
      </c>
      <c r="C23" s="120">
        <v>500</v>
      </c>
      <c r="D23" s="88" t="s">
        <v>350</v>
      </c>
      <c r="E23" s="85" t="s">
        <v>44</v>
      </c>
    </row>
    <row r="24" spans="1:5" x14ac:dyDescent="0.25">
      <c r="A24" s="87">
        <v>43009.866365740738</v>
      </c>
      <c r="B24" s="87">
        <v>43009.866342592592</v>
      </c>
      <c r="C24" s="120">
        <v>500</v>
      </c>
      <c r="D24" s="88" t="s">
        <v>163</v>
      </c>
      <c r="E24" s="85" t="s">
        <v>44</v>
      </c>
    </row>
    <row r="25" spans="1:5" x14ac:dyDescent="0.25">
      <c r="A25" s="87">
        <v>43009.948252314818</v>
      </c>
      <c r="B25" s="87">
        <v>43009.948310185187</v>
      </c>
      <c r="C25" s="120">
        <v>500</v>
      </c>
      <c r="D25" s="88" t="s">
        <v>351</v>
      </c>
      <c r="E25" s="85" t="s">
        <v>152</v>
      </c>
    </row>
    <row r="26" spans="1:5" x14ac:dyDescent="0.25">
      <c r="A26" s="87">
        <v>43010.377129629633</v>
      </c>
      <c r="B26" s="87">
        <v>43010.377141203702</v>
      </c>
      <c r="C26" s="120">
        <v>1500</v>
      </c>
      <c r="D26" s="88" t="s">
        <v>110</v>
      </c>
      <c r="E26" s="85" t="s">
        <v>280</v>
      </c>
    </row>
    <row r="27" spans="1:5" x14ac:dyDescent="0.25">
      <c r="A27" s="87">
        <v>43010.404953703706</v>
      </c>
      <c r="B27" s="87">
        <v>43010.405023148145</v>
      </c>
      <c r="C27" s="120">
        <v>500</v>
      </c>
      <c r="D27" s="88" t="s">
        <v>352</v>
      </c>
      <c r="E27" s="85" t="s">
        <v>152</v>
      </c>
    </row>
    <row r="28" spans="1:5" x14ac:dyDescent="0.25">
      <c r="A28" s="87">
        <v>43010.543912037036</v>
      </c>
      <c r="B28" s="87">
        <v>43010.544004629628</v>
      </c>
      <c r="C28" s="120">
        <v>500</v>
      </c>
      <c r="D28" s="88" t="s">
        <v>353</v>
      </c>
      <c r="E28" s="85" t="s">
        <v>152</v>
      </c>
    </row>
    <row r="29" spans="1:5" x14ac:dyDescent="0.25">
      <c r="A29" s="87">
        <v>43010.548854166664</v>
      </c>
      <c r="B29" s="87">
        <v>43010.548842592594</v>
      </c>
      <c r="C29" s="120">
        <v>200</v>
      </c>
      <c r="D29" s="88" t="s">
        <v>354</v>
      </c>
      <c r="E29" s="85" t="s">
        <v>44</v>
      </c>
    </row>
    <row r="30" spans="1:5" x14ac:dyDescent="0.25">
      <c r="A30" s="87">
        <v>43010.584594907406</v>
      </c>
      <c r="B30" s="87">
        <v>43010.58494212963</v>
      </c>
      <c r="C30" s="120">
        <v>17000</v>
      </c>
      <c r="D30" s="88" t="s">
        <v>355</v>
      </c>
      <c r="E30" s="85" t="s">
        <v>44</v>
      </c>
    </row>
    <row r="31" spans="1:5" x14ac:dyDescent="0.25">
      <c r="A31" s="87">
        <v>43010.730370370373</v>
      </c>
      <c r="B31" s="87">
        <v>43010.730844907404</v>
      </c>
      <c r="C31" s="120">
        <v>5000</v>
      </c>
      <c r="D31" s="88" t="s">
        <v>356</v>
      </c>
      <c r="E31" s="85" t="s">
        <v>280</v>
      </c>
    </row>
    <row r="32" spans="1:5" x14ac:dyDescent="0.25">
      <c r="A32" s="87">
        <v>43010.752974537034</v>
      </c>
      <c r="B32" s="87">
        <v>43010.753657407404</v>
      </c>
      <c r="C32" s="120">
        <v>300</v>
      </c>
      <c r="D32" s="88" t="s">
        <v>357</v>
      </c>
      <c r="E32" s="85" t="s">
        <v>280</v>
      </c>
    </row>
    <row r="33" spans="1:5" x14ac:dyDescent="0.25">
      <c r="A33" s="87">
        <v>43010.771620370368</v>
      </c>
      <c r="B33" s="87">
        <v>43010.771585648145</v>
      </c>
      <c r="C33" s="120">
        <v>500</v>
      </c>
      <c r="D33" s="88" t="s">
        <v>168</v>
      </c>
      <c r="E33" s="85" t="s">
        <v>280</v>
      </c>
    </row>
    <row r="34" spans="1:5" x14ac:dyDescent="0.25">
      <c r="A34" s="87">
        <v>43010.778252314813</v>
      </c>
      <c r="B34" s="87">
        <v>43010.778344907405</v>
      </c>
      <c r="C34" s="120">
        <v>650</v>
      </c>
      <c r="D34" s="88" t="s">
        <v>358</v>
      </c>
      <c r="E34" s="85" t="s">
        <v>152</v>
      </c>
    </row>
    <row r="35" spans="1:5" x14ac:dyDescent="0.25">
      <c r="A35" s="87">
        <v>43010.808854166666</v>
      </c>
      <c r="B35" s="87">
        <v>43010.80914351852</v>
      </c>
      <c r="C35" s="120">
        <v>15000</v>
      </c>
      <c r="D35" s="88" t="s">
        <v>90</v>
      </c>
      <c r="E35" s="85" t="s">
        <v>44</v>
      </c>
    </row>
    <row r="36" spans="1:5" x14ac:dyDescent="0.25">
      <c r="A36" s="87">
        <v>43010.835717592592</v>
      </c>
      <c r="B36" s="87">
        <v>43010.835706018515</v>
      </c>
      <c r="C36" s="120">
        <v>300</v>
      </c>
      <c r="D36" s="88" t="s">
        <v>359</v>
      </c>
      <c r="E36" s="85" t="s">
        <v>280</v>
      </c>
    </row>
    <row r="37" spans="1:5" x14ac:dyDescent="0.25">
      <c r="A37" s="87">
        <v>43010.936550925922</v>
      </c>
      <c r="B37" s="87">
        <v>43010.936516203707</v>
      </c>
      <c r="C37" s="120">
        <v>500</v>
      </c>
      <c r="D37" s="88" t="s">
        <v>360</v>
      </c>
      <c r="E37" s="85" t="s">
        <v>280</v>
      </c>
    </row>
    <row r="38" spans="1:5" x14ac:dyDescent="0.25">
      <c r="A38" s="87">
        <v>43010.938078703701</v>
      </c>
      <c r="B38" s="87">
        <v>43010.938136574077</v>
      </c>
      <c r="C38" s="120">
        <v>500</v>
      </c>
      <c r="D38" s="88" t="s">
        <v>360</v>
      </c>
      <c r="E38" s="85" t="s">
        <v>152</v>
      </c>
    </row>
    <row r="39" spans="1:5" x14ac:dyDescent="0.25">
      <c r="A39" s="87">
        <v>43011.003206018519</v>
      </c>
      <c r="B39" s="87">
        <v>43011.003310185188</v>
      </c>
      <c r="C39" s="120">
        <v>200</v>
      </c>
      <c r="D39" s="88" t="s">
        <v>361</v>
      </c>
      <c r="E39" s="85" t="s">
        <v>280</v>
      </c>
    </row>
    <row r="40" spans="1:5" x14ac:dyDescent="0.25">
      <c r="A40" s="87">
        <v>43011.014004629629</v>
      </c>
      <c r="B40" s="87">
        <v>43011.01394675926</v>
      </c>
      <c r="C40" s="120">
        <v>1000</v>
      </c>
      <c r="D40" s="88" t="s">
        <v>155</v>
      </c>
      <c r="E40" s="85" t="s">
        <v>44</v>
      </c>
    </row>
    <row r="41" spans="1:5" x14ac:dyDescent="0.25">
      <c r="A41" s="87">
        <v>43011.152291666665</v>
      </c>
      <c r="B41" s="87">
        <v>43011.152349537035</v>
      </c>
      <c r="C41" s="120">
        <v>1000</v>
      </c>
      <c r="D41" s="88" t="s">
        <v>362</v>
      </c>
      <c r="E41" s="85" t="s">
        <v>280</v>
      </c>
    </row>
    <row r="42" spans="1:5" x14ac:dyDescent="0.25">
      <c r="A42" s="87">
        <v>43011.209108796298</v>
      </c>
      <c r="B42" s="87">
        <v>43011.209062499998</v>
      </c>
      <c r="C42" s="120">
        <v>500</v>
      </c>
      <c r="D42" s="88" t="s">
        <v>363</v>
      </c>
      <c r="E42" s="85" t="s">
        <v>280</v>
      </c>
    </row>
    <row r="43" spans="1:5" x14ac:dyDescent="0.25">
      <c r="A43" s="87">
        <v>43011.499918981484</v>
      </c>
      <c r="B43" s="87">
        <v>43011.5000462963</v>
      </c>
      <c r="C43" s="120">
        <v>3000</v>
      </c>
      <c r="D43" s="88" t="s">
        <v>364</v>
      </c>
      <c r="E43" s="85" t="s">
        <v>44</v>
      </c>
    </row>
    <row r="44" spans="1:5" x14ac:dyDescent="0.25">
      <c r="A44" s="87">
        <v>43011.516724537039</v>
      </c>
      <c r="B44" s="87">
        <v>43011.517210648148</v>
      </c>
      <c r="C44" s="120">
        <v>20000</v>
      </c>
      <c r="D44" s="88" t="s">
        <v>365</v>
      </c>
      <c r="E44" s="85" t="s">
        <v>44</v>
      </c>
    </row>
    <row r="45" spans="1:5" x14ac:dyDescent="0.25">
      <c r="A45" s="87">
        <v>43011.573009259257</v>
      </c>
      <c r="B45" s="87">
        <v>43011.573078703703</v>
      </c>
      <c r="C45" s="120">
        <v>400</v>
      </c>
      <c r="D45" s="88" t="s">
        <v>366</v>
      </c>
      <c r="E45" s="85" t="s">
        <v>44</v>
      </c>
    </row>
    <row r="46" spans="1:5" x14ac:dyDescent="0.25">
      <c r="A46" s="87">
        <v>43011.593055555553</v>
      </c>
      <c r="B46" s="87">
        <v>43011.593252314815</v>
      </c>
      <c r="C46" s="120">
        <v>100</v>
      </c>
      <c r="D46" s="88" t="s">
        <v>367</v>
      </c>
      <c r="E46" s="85" t="s">
        <v>280</v>
      </c>
    </row>
    <row r="47" spans="1:5" x14ac:dyDescent="0.25">
      <c r="A47" s="87">
        <v>43011.598368055558</v>
      </c>
      <c r="B47" s="87">
        <v>43011.598564814813</v>
      </c>
      <c r="C47" s="120">
        <v>1000</v>
      </c>
      <c r="D47" s="88" t="s">
        <v>368</v>
      </c>
      <c r="E47" s="85" t="s">
        <v>280</v>
      </c>
    </row>
    <row r="48" spans="1:5" x14ac:dyDescent="0.25">
      <c r="A48" s="87">
        <v>43011.609594907408</v>
      </c>
      <c r="B48" s="87">
        <v>43011.609780092593</v>
      </c>
      <c r="C48" s="120">
        <v>1530</v>
      </c>
      <c r="D48" s="88" t="s">
        <v>369</v>
      </c>
      <c r="E48" s="85" t="s">
        <v>44</v>
      </c>
    </row>
    <row r="49" spans="1:5" x14ac:dyDescent="0.25">
      <c r="A49" s="87">
        <v>43011.615601851852</v>
      </c>
      <c r="B49" s="87">
        <v>43011.615810185183</v>
      </c>
      <c r="C49" s="120">
        <v>170</v>
      </c>
      <c r="D49" s="88" t="s">
        <v>370</v>
      </c>
      <c r="E49" s="85" t="s">
        <v>280</v>
      </c>
    </row>
    <row r="50" spans="1:5" x14ac:dyDescent="0.25">
      <c r="A50" s="87">
        <v>43011.636620370373</v>
      </c>
      <c r="B50" s="87">
        <v>43011.636724537035</v>
      </c>
      <c r="C50" s="120">
        <v>450</v>
      </c>
      <c r="D50" s="88" t="s">
        <v>371</v>
      </c>
      <c r="E50" s="85" t="s">
        <v>44</v>
      </c>
    </row>
    <row r="51" spans="1:5" x14ac:dyDescent="0.25">
      <c r="A51" s="87">
        <v>43011.645590277774</v>
      </c>
      <c r="B51" s="87">
        <v>43011.645798611113</v>
      </c>
      <c r="C51" s="120">
        <v>300</v>
      </c>
      <c r="D51" s="88" t="s">
        <v>372</v>
      </c>
      <c r="E51" s="85" t="s">
        <v>280</v>
      </c>
    </row>
    <row r="52" spans="1:5" x14ac:dyDescent="0.25">
      <c r="A52" s="87">
        <v>43012.477256944447</v>
      </c>
      <c r="B52" s="87">
        <v>43012.477372685185</v>
      </c>
      <c r="C52" s="120">
        <v>500</v>
      </c>
      <c r="D52" s="88" t="s">
        <v>100</v>
      </c>
      <c r="E52" s="85" t="s">
        <v>44</v>
      </c>
    </row>
    <row r="53" spans="1:5" x14ac:dyDescent="0.25">
      <c r="A53" s="87">
        <v>43012.486793981479</v>
      </c>
      <c r="B53" s="87">
        <v>43012.487013888887</v>
      </c>
      <c r="C53" s="120">
        <v>1000</v>
      </c>
      <c r="D53" s="88" t="s">
        <v>373</v>
      </c>
      <c r="E53" s="85" t="s">
        <v>44</v>
      </c>
    </row>
    <row r="54" spans="1:5" x14ac:dyDescent="0.25">
      <c r="A54" s="87">
        <v>43012.502627314818</v>
      </c>
      <c r="B54" s="87">
        <v>43012.502708333333</v>
      </c>
      <c r="C54" s="120">
        <v>500</v>
      </c>
      <c r="D54" s="88" t="s">
        <v>374</v>
      </c>
      <c r="E54" s="85" t="s">
        <v>44</v>
      </c>
    </row>
    <row r="55" spans="1:5" x14ac:dyDescent="0.25">
      <c r="A55" s="87">
        <v>43012.531053240738</v>
      </c>
      <c r="B55" s="87">
        <v>43012.531192129631</v>
      </c>
      <c r="C55" s="120">
        <v>300</v>
      </c>
      <c r="D55" s="88" t="s">
        <v>375</v>
      </c>
      <c r="E55" s="85" t="s">
        <v>44</v>
      </c>
    </row>
    <row r="56" spans="1:5" x14ac:dyDescent="0.25">
      <c r="A56" s="87">
        <v>43012.543275462966</v>
      </c>
      <c r="B56" s="87">
        <v>43012.543495370373</v>
      </c>
      <c r="C56" s="120">
        <v>300</v>
      </c>
      <c r="D56" s="88" t="s">
        <v>376</v>
      </c>
      <c r="E56" s="85" t="s">
        <v>280</v>
      </c>
    </row>
    <row r="57" spans="1:5" x14ac:dyDescent="0.25">
      <c r="A57" s="87">
        <v>43012.557488425926</v>
      </c>
      <c r="B57" s="87">
        <v>43012.557592592595</v>
      </c>
      <c r="C57" s="120">
        <v>300</v>
      </c>
      <c r="D57" s="88" t="s">
        <v>377</v>
      </c>
      <c r="E57" s="85" t="s">
        <v>44</v>
      </c>
    </row>
    <row r="58" spans="1:5" x14ac:dyDescent="0.25">
      <c r="A58" s="87">
        <v>43012.565497685187</v>
      </c>
      <c r="B58" s="87">
        <v>43012.565729166665</v>
      </c>
      <c r="C58" s="120">
        <v>1000</v>
      </c>
      <c r="D58" s="88" t="s">
        <v>378</v>
      </c>
      <c r="E58" s="85" t="s">
        <v>280</v>
      </c>
    </row>
    <row r="59" spans="1:5" x14ac:dyDescent="0.25">
      <c r="A59" s="87">
        <v>43012.576990740738</v>
      </c>
      <c r="B59" s="87">
        <v>43012.577152777776</v>
      </c>
      <c r="C59" s="120">
        <v>1000</v>
      </c>
      <c r="D59" s="88" t="s">
        <v>379</v>
      </c>
      <c r="E59" s="85" t="s">
        <v>152</v>
      </c>
    </row>
    <row r="60" spans="1:5" x14ac:dyDescent="0.25">
      <c r="A60" s="87">
        <v>43012.595138888886</v>
      </c>
      <c r="B60" s="87">
        <v>43012.595335648148</v>
      </c>
      <c r="C60" s="120">
        <v>500</v>
      </c>
      <c r="D60" s="88" t="s">
        <v>380</v>
      </c>
      <c r="E60" s="85" t="s">
        <v>44</v>
      </c>
    </row>
    <row r="61" spans="1:5" x14ac:dyDescent="0.25">
      <c r="A61" s="87">
        <v>43012.649513888886</v>
      </c>
      <c r="B61" s="87">
        <v>43012.649594907409</v>
      </c>
      <c r="C61" s="120">
        <v>500</v>
      </c>
      <c r="D61" s="88" t="s">
        <v>381</v>
      </c>
      <c r="E61" s="85" t="s">
        <v>44</v>
      </c>
    </row>
    <row r="62" spans="1:5" x14ac:dyDescent="0.25">
      <c r="A62" s="87">
        <v>43012.76835648148</v>
      </c>
      <c r="B62" s="87">
        <v>43012.768449074072</v>
      </c>
      <c r="C62" s="120">
        <v>1754</v>
      </c>
      <c r="D62" s="88" t="s">
        <v>382</v>
      </c>
      <c r="E62" s="85" t="s">
        <v>44</v>
      </c>
    </row>
    <row r="63" spans="1:5" x14ac:dyDescent="0.25">
      <c r="A63" s="87">
        <v>43012.787488425929</v>
      </c>
      <c r="B63" s="87">
        <v>43012.78769675926</v>
      </c>
      <c r="C63" s="120">
        <v>700</v>
      </c>
      <c r="D63" s="88" t="s">
        <v>383</v>
      </c>
      <c r="E63" s="85" t="s">
        <v>280</v>
      </c>
    </row>
    <row r="64" spans="1:5" x14ac:dyDescent="0.25">
      <c r="A64" s="87">
        <v>43012.836724537039</v>
      </c>
      <c r="B64" s="87">
        <v>43012.836898148147</v>
      </c>
      <c r="C64" s="120">
        <v>500</v>
      </c>
      <c r="D64" s="88" t="s">
        <v>384</v>
      </c>
      <c r="E64" s="85" t="s">
        <v>280</v>
      </c>
    </row>
    <row r="65" spans="1:5" x14ac:dyDescent="0.25">
      <c r="A65" s="87">
        <v>43012.856354166666</v>
      </c>
      <c r="B65" s="87">
        <v>43012.856539351851</v>
      </c>
      <c r="C65" s="120">
        <v>300</v>
      </c>
      <c r="D65" s="88" t="s">
        <v>385</v>
      </c>
      <c r="E65" s="85" t="s">
        <v>44</v>
      </c>
    </row>
    <row r="66" spans="1:5" x14ac:dyDescent="0.25">
      <c r="A66" s="87">
        <v>43012.91915509259</v>
      </c>
      <c r="B66" s="87">
        <v>43012.919282407405</v>
      </c>
      <c r="C66" s="120">
        <v>184</v>
      </c>
      <c r="D66" s="88" t="s">
        <v>386</v>
      </c>
      <c r="E66" s="85" t="s">
        <v>152</v>
      </c>
    </row>
    <row r="67" spans="1:5" x14ac:dyDescent="0.25">
      <c r="A67" s="87">
        <v>43012.934374999997</v>
      </c>
      <c r="B67" s="87">
        <v>43012.934548611112</v>
      </c>
      <c r="C67" s="120">
        <v>1000</v>
      </c>
      <c r="D67" s="88" t="s">
        <v>387</v>
      </c>
      <c r="E67" s="85" t="s">
        <v>44</v>
      </c>
    </row>
    <row r="68" spans="1:5" x14ac:dyDescent="0.25">
      <c r="A68" s="87">
        <v>43012.997893518521</v>
      </c>
      <c r="B68" s="87">
        <v>43012.998101851852</v>
      </c>
      <c r="C68" s="120">
        <v>500</v>
      </c>
      <c r="D68" s="88" t="s">
        <v>388</v>
      </c>
      <c r="E68" s="85" t="s">
        <v>44</v>
      </c>
    </row>
    <row r="69" spans="1:5" x14ac:dyDescent="0.25">
      <c r="A69" s="87">
        <v>43013.550405092596</v>
      </c>
      <c r="B69" s="87">
        <v>43013.550543981481</v>
      </c>
      <c r="C69" s="120">
        <v>300</v>
      </c>
      <c r="D69" s="88" t="s">
        <v>389</v>
      </c>
      <c r="E69" s="85" t="s">
        <v>44</v>
      </c>
    </row>
    <row r="70" spans="1:5" x14ac:dyDescent="0.25">
      <c r="A70" s="87">
        <v>43013.634664351855</v>
      </c>
      <c r="B70" s="87">
        <v>43013.63480324074</v>
      </c>
      <c r="C70" s="120">
        <v>500</v>
      </c>
      <c r="D70" s="88" t="s">
        <v>390</v>
      </c>
      <c r="E70" s="85" t="s">
        <v>44</v>
      </c>
    </row>
    <row r="71" spans="1:5" x14ac:dyDescent="0.25">
      <c r="A71" s="87">
        <v>43013.660312499997</v>
      </c>
      <c r="B71" s="87">
        <v>43013.660509259258</v>
      </c>
      <c r="C71" s="120">
        <v>500</v>
      </c>
      <c r="D71" s="88" t="s">
        <v>156</v>
      </c>
      <c r="E71" s="85" t="s">
        <v>44</v>
      </c>
    </row>
    <row r="72" spans="1:5" x14ac:dyDescent="0.25">
      <c r="A72" s="87">
        <v>43013.856249999997</v>
      </c>
      <c r="B72" s="87">
        <v>43013.856458333335</v>
      </c>
      <c r="C72" s="120">
        <v>500</v>
      </c>
      <c r="D72" s="88" t="s">
        <v>391</v>
      </c>
      <c r="E72" s="85" t="s">
        <v>280</v>
      </c>
    </row>
    <row r="73" spans="1:5" x14ac:dyDescent="0.25">
      <c r="A73" s="87">
        <v>43013.898634259262</v>
      </c>
      <c r="B73" s="87">
        <v>43013.898842592593</v>
      </c>
      <c r="C73" s="120">
        <v>500</v>
      </c>
      <c r="D73" s="88" t="s">
        <v>392</v>
      </c>
      <c r="E73" s="85" t="s">
        <v>44</v>
      </c>
    </row>
    <row r="74" spans="1:5" x14ac:dyDescent="0.25">
      <c r="A74" s="87">
        <v>43014.370046296295</v>
      </c>
      <c r="B74" s="87">
        <v>43014.370324074072</v>
      </c>
      <c r="C74" s="120">
        <v>500</v>
      </c>
      <c r="D74" s="88" t="s">
        <v>393</v>
      </c>
      <c r="E74" s="85" t="s">
        <v>280</v>
      </c>
    </row>
    <row r="75" spans="1:5" x14ac:dyDescent="0.25">
      <c r="A75" s="87">
        <v>43014.409745370373</v>
      </c>
      <c r="B75" s="87">
        <v>43014.409884259258</v>
      </c>
      <c r="C75" s="120">
        <v>500</v>
      </c>
      <c r="D75" s="88" t="s">
        <v>157</v>
      </c>
      <c r="E75" s="85" t="s">
        <v>44</v>
      </c>
    </row>
    <row r="76" spans="1:5" x14ac:dyDescent="0.25">
      <c r="A76" s="87">
        <v>43014.640752314815</v>
      </c>
      <c r="B76" s="87">
        <v>43014.6408912037</v>
      </c>
      <c r="C76" s="120">
        <v>500</v>
      </c>
      <c r="D76" s="88" t="s">
        <v>169</v>
      </c>
      <c r="E76" s="85" t="s">
        <v>394</v>
      </c>
    </row>
    <row r="77" spans="1:5" x14ac:dyDescent="0.25">
      <c r="A77" s="87">
        <v>43014.794224537036</v>
      </c>
      <c r="B77" s="87">
        <v>43014.794351851851</v>
      </c>
      <c r="C77" s="120">
        <v>500</v>
      </c>
      <c r="D77" s="88" t="s">
        <v>395</v>
      </c>
      <c r="E77" s="85" t="s">
        <v>44</v>
      </c>
    </row>
    <row r="78" spans="1:5" x14ac:dyDescent="0.25">
      <c r="A78" s="87">
        <v>43015.445104166669</v>
      </c>
      <c r="B78" s="87">
        <v>43015.445127314815</v>
      </c>
      <c r="C78" s="120">
        <v>500</v>
      </c>
      <c r="D78" s="88" t="s">
        <v>396</v>
      </c>
      <c r="E78" s="85" t="s">
        <v>44</v>
      </c>
    </row>
    <row r="79" spans="1:5" x14ac:dyDescent="0.25">
      <c r="A79" s="87">
        <v>43015.466087962966</v>
      </c>
      <c r="B79" s="87">
        <v>43015.466203703705</v>
      </c>
      <c r="C79" s="120">
        <v>1000</v>
      </c>
      <c r="D79" s="88" t="s">
        <v>397</v>
      </c>
      <c r="E79" s="85" t="s">
        <v>44</v>
      </c>
    </row>
    <row r="80" spans="1:5" x14ac:dyDescent="0.25">
      <c r="A80" s="87">
        <v>43015.632800925923</v>
      </c>
      <c r="B80" s="87">
        <v>43015.632870370369</v>
      </c>
      <c r="C80" s="120">
        <v>500</v>
      </c>
      <c r="D80" s="88" t="s">
        <v>398</v>
      </c>
      <c r="E80" s="85" t="s">
        <v>280</v>
      </c>
    </row>
    <row r="81" spans="1:5" x14ac:dyDescent="0.25">
      <c r="A81" s="87">
        <v>43015.704884259256</v>
      </c>
      <c r="B81" s="87">
        <v>43015.705034722225</v>
      </c>
      <c r="C81" s="120">
        <v>300</v>
      </c>
      <c r="D81" s="88" t="s">
        <v>93</v>
      </c>
      <c r="E81" s="85" t="s">
        <v>44</v>
      </c>
    </row>
    <row r="82" spans="1:5" x14ac:dyDescent="0.25">
      <c r="A82" s="87">
        <v>43015.820219907408</v>
      </c>
      <c r="B82" s="87">
        <v>43015.820601851854</v>
      </c>
      <c r="C82" s="120">
        <v>100</v>
      </c>
      <c r="D82" s="88" t="s">
        <v>399</v>
      </c>
      <c r="E82" s="85" t="s">
        <v>44</v>
      </c>
    </row>
    <row r="83" spans="1:5" x14ac:dyDescent="0.25">
      <c r="A83" s="87">
        <v>43015.899965277778</v>
      </c>
      <c r="B83" s="87">
        <v>43015.9</v>
      </c>
      <c r="C83" s="120">
        <v>150</v>
      </c>
      <c r="D83" s="88" t="s">
        <v>400</v>
      </c>
      <c r="E83" s="85" t="s">
        <v>394</v>
      </c>
    </row>
    <row r="84" spans="1:5" x14ac:dyDescent="0.25">
      <c r="A84" s="87">
        <v>43015.920844907407</v>
      </c>
      <c r="B84" s="87">
        <v>43015.920949074076</v>
      </c>
      <c r="C84" s="120">
        <v>500</v>
      </c>
      <c r="D84" s="88" t="s">
        <v>401</v>
      </c>
      <c r="E84" s="85" t="s">
        <v>44</v>
      </c>
    </row>
    <row r="85" spans="1:5" x14ac:dyDescent="0.25">
      <c r="A85" s="87">
        <v>43016.577488425923</v>
      </c>
      <c r="B85" s="87">
        <v>43016.577557870369</v>
      </c>
      <c r="C85" s="120">
        <v>100</v>
      </c>
      <c r="D85" s="88" t="s">
        <v>402</v>
      </c>
      <c r="E85" s="85" t="s">
        <v>44</v>
      </c>
    </row>
    <row r="86" spans="1:5" x14ac:dyDescent="0.25">
      <c r="A86" s="87">
        <v>43016.697962962964</v>
      </c>
      <c r="B86" s="87">
        <v>43016.698067129626</v>
      </c>
      <c r="C86" s="120">
        <v>100</v>
      </c>
      <c r="D86" s="88" t="s">
        <v>120</v>
      </c>
      <c r="E86" s="85" t="s">
        <v>44</v>
      </c>
    </row>
    <row r="87" spans="1:5" x14ac:dyDescent="0.25">
      <c r="A87" s="87">
        <v>43016.70144675926</v>
      </c>
      <c r="B87" s="87">
        <v>43016.701527777775</v>
      </c>
      <c r="C87" s="120">
        <v>100</v>
      </c>
      <c r="D87" s="88" t="s">
        <v>120</v>
      </c>
      <c r="E87" s="85" t="s">
        <v>44</v>
      </c>
    </row>
    <row r="88" spans="1:5" x14ac:dyDescent="0.25">
      <c r="A88" s="87">
        <v>43017.464780092596</v>
      </c>
      <c r="B88" s="87">
        <v>43017.464918981481</v>
      </c>
      <c r="C88" s="120">
        <v>1000</v>
      </c>
      <c r="D88" s="88" t="s">
        <v>403</v>
      </c>
      <c r="E88" s="85" t="s">
        <v>280</v>
      </c>
    </row>
    <row r="89" spans="1:5" x14ac:dyDescent="0.25">
      <c r="A89" s="87">
        <v>43017.725474537037</v>
      </c>
      <c r="B89" s="87">
        <v>43017.725590277776</v>
      </c>
      <c r="C89" s="120">
        <v>150</v>
      </c>
      <c r="D89" s="88" t="s">
        <v>404</v>
      </c>
      <c r="E89" s="85" t="s">
        <v>280</v>
      </c>
    </row>
    <row r="90" spans="1:5" x14ac:dyDescent="0.25">
      <c r="A90" s="87">
        <v>43017.729074074072</v>
      </c>
      <c r="B90" s="87">
        <v>43017.729155092595</v>
      </c>
      <c r="C90" s="120">
        <v>150</v>
      </c>
      <c r="D90" s="88" t="s">
        <v>404</v>
      </c>
      <c r="E90" s="85" t="s">
        <v>394</v>
      </c>
    </row>
    <row r="91" spans="1:5" x14ac:dyDescent="0.25">
      <c r="A91" s="87">
        <v>43018.638784722221</v>
      </c>
      <c r="B91" s="87">
        <v>43018.638912037037</v>
      </c>
      <c r="C91" s="120">
        <v>500</v>
      </c>
      <c r="D91" s="88" t="s">
        <v>405</v>
      </c>
      <c r="E91" s="85" t="s">
        <v>44</v>
      </c>
    </row>
    <row r="92" spans="1:5" x14ac:dyDescent="0.25">
      <c r="A92" s="87">
        <v>43018.728402777779</v>
      </c>
      <c r="B92" s="87">
        <v>43018.728506944448</v>
      </c>
      <c r="C92" s="120">
        <v>1000</v>
      </c>
      <c r="D92" s="88" t="s">
        <v>406</v>
      </c>
      <c r="E92" s="85" t="s">
        <v>44</v>
      </c>
    </row>
    <row r="93" spans="1:5" x14ac:dyDescent="0.25">
      <c r="A93" s="87">
        <v>43018.946782407409</v>
      </c>
      <c r="B93" s="87">
        <v>43018.947118055556</v>
      </c>
      <c r="C93" s="120">
        <v>500</v>
      </c>
      <c r="D93" s="88" t="s">
        <v>407</v>
      </c>
      <c r="E93" s="85" t="s">
        <v>280</v>
      </c>
    </row>
    <row r="94" spans="1:5" x14ac:dyDescent="0.25">
      <c r="A94" s="87">
        <v>43019.031701388885</v>
      </c>
      <c r="B94" s="87">
        <v>43019.031712962962</v>
      </c>
      <c r="C94" s="120">
        <v>200</v>
      </c>
      <c r="D94" s="88" t="s">
        <v>94</v>
      </c>
      <c r="E94" s="85" t="s">
        <v>44</v>
      </c>
    </row>
    <row r="95" spans="1:5" x14ac:dyDescent="0.25">
      <c r="A95" s="87">
        <v>43019.408310185187</v>
      </c>
      <c r="B95" s="87">
        <v>43019.408449074072</v>
      </c>
      <c r="C95" s="120">
        <v>6000</v>
      </c>
      <c r="D95" s="88" t="s">
        <v>408</v>
      </c>
      <c r="E95" s="85" t="s">
        <v>280</v>
      </c>
    </row>
    <row r="96" spans="1:5" x14ac:dyDescent="0.25">
      <c r="A96" s="87">
        <v>43019.493981481479</v>
      </c>
      <c r="B96" s="87">
        <v>43019.494398148148</v>
      </c>
      <c r="C96" s="120">
        <v>500</v>
      </c>
      <c r="D96" s="88" t="s">
        <v>409</v>
      </c>
      <c r="E96" s="85" t="s">
        <v>44</v>
      </c>
    </row>
    <row r="97" spans="1:5" x14ac:dyDescent="0.25">
      <c r="A97" s="87">
        <v>43019.743148148147</v>
      </c>
      <c r="B97" s="87">
        <v>43019.743125000001</v>
      </c>
      <c r="C97" s="120">
        <v>100</v>
      </c>
      <c r="D97" s="88" t="s">
        <v>158</v>
      </c>
      <c r="E97" s="85" t="s">
        <v>44</v>
      </c>
    </row>
    <row r="98" spans="1:5" x14ac:dyDescent="0.25">
      <c r="A98" s="87">
        <v>43019.838159722225</v>
      </c>
      <c r="B98" s="87">
        <v>43019.838321759256</v>
      </c>
      <c r="C98" s="120">
        <v>300</v>
      </c>
      <c r="D98" s="88" t="s">
        <v>410</v>
      </c>
      <c r="E98" s="85" t="s">
        <v>44</v>
      </c>
    </row>
    <row r="99" spans="1:5" x14ac:dyDescent="0.25">
      <c r="A99" s="87">
        <v>43019.884282407409</v>
      </c>
      <c r="B99" s="87">
        <v>43019.884317129632</v>
      </c>
      <c r="C99" s="120">
        <v>200</v>
      </c>
      <c r="D99" s="88" t="s">
        <v>411</v>
      </c>
      <c r="E99" s="85" t="s">
        <v>44</v>
      </c>
    </row>
    <row r="100" spans="1:5" x14ac:dyDescent="0.25">
      <c r="A100" s="87">
        <v>43019.983530092592</v>
      </c>
      <c r="B100" s="87">
        <v>43019.983611111114</v>
      </c>
      <c r="C100" s="120">
        <v>400</v>
      </c>
      <c r="D100" s="88" t="s">
        <v>412</v>
      </c>
      <c r="E100" s="85" t="s">
        <v>44</v>
      </c>
    </row>
    <row r="101" spans="1:5" x14ac:dyDescent="0.25">
      <c r="A101" s="87">
        <v>43020.65148148148</v>
      </c>
      <c r="B101" s="87">
        <v>43020.651516203703</v>
      </c>
      <c r="C101" s="120">
        <v>2000</v>
      </c>
      <c r="D101" s="88" t="s">
        <v>413</v>
      </c>
      <c r="E101" s="85" t="s">
        <v>44</v>
      </c>
    </row>
    <row r="102" spans="1:5" x14ac:dyDescent="0.25">
      <c r="A102" s="87">
        <v>43020.749548611115</v>
      </c>
      <c r="B102" s="87">
        <v>43020.770694444444</v>
      </c>
      <c r="C102" s="120">
        <v>250</v>
      </c>
      <c r="D102" s="88" t="s">
        <v>414</v>
      </c>
      <c r="E102" s="85" t="s">
        <v>44</v>
      </c>
    </row>
    <row r="103" spans="1:5" x14ac:dyDescent="0.25">
      <c r="A103" s="87">
        <v>43020.946863425925</v>
      </c>
      <c r="B103" s="87">
        <v>43020.946886574071</v>
      </c>
      <c r="C103" s="120">
        <v>300</v>
      </c>
      <c r="D103" s="88" t="s">
        <v>415</v>
      </c>
      <c r="E103" s="85" t="s">
        <v>394</v>
      </c>
    </row>
    <row r="104" spans="1:5" x14ac:dyDescent="0.25">
      <c r="A104" s="87">
        <v>43020.987013888887</v>
      </c>
      <c r="B104" s="87">
        <v>43020.98704861111</v>
      </c>
      <c r="C104" s="120">
        <v>1000</v>
      </c>
      <c r="D104" s="88" t="s">
        <v>386</v>
      </c>
      <c r="E104" s="85" t="s">
        <v>394</v>
      </c>
    </row>
    <row r="105" spans="1:5" x14ac:dyDescent="0.25">
      <c r="A105" s="87">
        <v>43021.266944444447</v>
      </c>
      <c r="B105" s="87">
        <v>43021.26703703704</v>
      </c>
      <c r="C105" s="120">
        <v>95</v>
      </c>
      <c r="D105" s="88" t="s">
        <v>416</v>
      </c>
      <c r="E105" s="85" t="s">
        <v>394</v>
      </c>
    </row>
    <row r="106" spans="1:5" x14ac:dyDescent="0.25">
      <c r="A106" s="87">
        <v>43021.618020833332</v>
      </c>
      <c r="B106" s="87">
        <v>43021.618310185186</v>
      </c>
      <c r="C106" s="120">
        <v>200</v>
      </c>
      <c r="D106" s="88" t="s">
        <v>417</v>
      </c>
      <c r="E106" s="85" t="s">
        <v>44</v>
      </c>
    </row>
    <row r="107" spans="1:5" x14ac:dyDescent="0.25">
      <c r="A107" s="87">
        <v>43021.618807870371</v>
      </c>
      <c r="B107" s="87">
        <v>43021.618958333333</v>
      </c>
      <c r="C107" s="120">
        <v>250</v>
      </c>
      <c r="D107" s="88" t="s">
        <v>418</v>
      </c>
      <c r="E107" s="85" t="s">
        <v>44</v>
      </c>
    </row>
    <row r="108" spans="1:5" x14ac:dyDescent="0.25">
      <c r="A108" s="87">
        <v>43021.668379629627</v>
      </c>
      <c r="B108" s="87">
        <v>43021.668657407405</v>
      </c>
      <c r="C108" s="120">
        <v>1500</v>
      </c>
      <c r="D108" s="88" t="s">
        <v>419</v>
      </c>
      <c r="E108" s="85" t="s">
        <v>394</v>
      </c>
    </row>
    <row r="109" spans="1:5" x14ac:dyDescent="0.25">
      <c r="A109" s="87">
        <v>43021.788124999999</v>
      </c>
      <c r="B109" s="87">
        <v>43021.788287037038</v>
      </c>
      <c r="C109" s="120">
        <v>200</v>
      </c>
      <c r="D109" s="88" t="s">
        <v>95</v>
      </c>
      <c r="E109" s="85" t="s">
        <v>44</v>
      </c>
    </row>
    <row r="110" spans="1:5" x14ac:dyDescent="0.25">
      <c r="A110" s="87">
        <v>43022.076574074075</v>
      </c>
      <c r="B110" s="87">
        <v>43022.076817129629</v>
      </c>
      <c r="C110" s="120">
        <v>1000</v>
      </c>
      <c r="D110" s="88" t="s">
        <v>420</v>
      </c>
      <c r="E110" s="85" t="s">
        <v>44</v>
      </c>
    </row>
    <row r="111" spans="1:5" x14ac:dyDescent="0.25">
      <c r="A111" s="87">
        <v>43022.687430555554</v>
      </c>
      <c r="B111" s="87">
        <v>43022.687615740739</v>
      </c>
      <c r="C111" s="120">
        <v>500</v>
      </c>
      <c r="D111" s="88" t="s">
        <v>96</v>
      </c>
      <c r="E111" s="85" t="s">
        <v>44</v>
      </c>
    </row>
    <row r="112" spans="1:5" x14ac:dyDescent="0.25">
      <c r="A112" s="87">
        <v>43023.308946759258</v>
      </c>
      <c r="B112" s="87">
        <v>43023.309108796297</v>
      </c>
      <c r="C112" s="120">
        <v>100</v>
      </c>
      <c r="D112" s="88" t="s">
        <v>121</v>
      </c>
      <c r="E112" s="85" t="s">
        <v>44</v>
      </c>
    </row>
    <row r="113" spans="1:5" x14ac:dyDescent="0.25">
      <c r="A113" s="87">
        <v>43023.437418981484</v>
      </c>
      <c r="B113" s="87">
        <v>43023.437627314815</v>
      </c>
      <c r="C113" s="120">
        <v>500</v>
      </c>
      <c r="D113" s="88" t="s">
        <v>159</v>
      </c>
      <c r="E113" s="85" t="s">
        <v>44</v>
      </c>
    </row>
    <row r="114" spans="1:5" x14ac:dyDescent="0.25">
      <c r="A114" s="87">
        <v>43023.563344907408</v>
      </c>
      <c r="B114" s="87">
        <v>43023.567858796298</v>
      </c>
      <c r="C114" s="120">
        <v>1000</v>
      </c>
      <c r="D114" s="88" t="s">
        <v>97</v>
      </c>
      <c r="E114" s="85" t="s">
        <v>44</v>
      </c>
    </row>
    <row r="115" spans="1:5" x14ac:dyDescent="0.25">
      <c r="A115" s="87">
        <v>43023.631956018522</v>
      </c>
      <c r="B115" s="87">
        <v>43023.725266203706</v>
      </c>
      <c r="C115" s="120">
        <v>100</v>
      </c>
      <c r="D115" s="88" t="s">
        <v>160</v>
      </c>
      <c r="E115" s="85" t="s">
        <v>44</v>
      </c>
    </row>
    <row r="116" spans="1:5" x14ac:dyDescent="0.25">
      <c r="A116" s="87">
        <v>43023.640613425923</v>
      </c>
      <c r="B116" s="87">
        <v>43023.644259259258</v>
      </c>
      <c r="C116" s="120">
        <v>150</v>
      </c>
      <c r="D116" s="88" t="s">
        <v>421</v>
      </c>
      <c r="E116" s="85" t="s">
        <v>44</v>
      </c>
    </row>
    <row r="117" spans="1:5" x14ac:dyDescent="0.25">
      <c r="A117" s="87">
        <v>43024.032326388886</v>
      </c>
      <c r="B117" s="87">
        <v>43024.032638888886</v>
      </c>
      <c r="C117" s="120">
        <v>5000</v>
      </c>
      <c r="D117" s="88" t="s">
        <v>422</v>
      </c>
      <c r="E117" s="85" t="s">
        <v>44</v>
      </c>
    </row>
    <row r="118" spans="1:5" x14ac:dyDescent="0.25">
      <c r="A118" s="87">
        <v>43024.448865740742</v>
      </c>
      <c r="B118" s="87">
        <v>43024.448969907404</v>
      </c>
      <c r="C118" s="120">
        <v>300</v>
      </c>
      <c r="D118" s="88" t="s">
        <v>423</v>
      </c>
      <c r="E118" s="85" t="s">
        <v>44</v>
      </c>
    </row>
    <row r="119" spans="1:5" x14ac:dyDescent="0.25">
      <c r="A119" s="87">
        <v>43024.460300925923</v>
      </c>
      <c r="B119" s="87">
        <v>43024.460439814815</v>
      </c>
      <c r="C119" s="120">
        <v>100</v>
      </c>
      <c r="D119" s="88" t="s">
        <v>423</v>
      </c>
      <c r="E119" s="85" t="s">
        <v>44</v>
      </c>
    </row>
    <row r="120" spans="1:5" x14ac:dyDescent="0.25">
      <c r="A120" s="87">
        <v>43024.464999999997</v>
      </c>
      <c r="B120" s="87">
        <v>43024.465046296296</v>
      </c>
      <c r="C120" s="120">
        <v>100</v>
      </c>
      <c r="D120" s="88" t="s">
        <v>423</v>
      </c>
      <c r="E120" s="85" t="s">
        <v>44</v>
      </c>
    </row>
    <row r="121" spans="1:5" x14ac:dyDescent="0.25">
      <c r="A121" s="87">
        <v>43024.467905092592</v>
      </c>
      <c r="B121" s="87">
        <v>43024.468090277776</v>
      </c>
      <c r="C121" s="120">
        <v>100</v>
      </c>
      <c r="D121" s="88" t="s">
        <v>423</v>
      </c>
      <c r="E121" s="85" t="s">
        <v>44</v>
      </c>
    </row>
    <row r="122" spans="1:5" x14ac:dyDescent="0.25">
      <c r="A122" s="87">
        <v>43024.471701388888</v>
      </c>
      <c r="B122" s="87">
        <v>43024.471770833334</v>
      </c>
      <c r="C122" s="120">
        <v>100</v>
      </c>
      <c r="D122" s="88" t="s">
        <v>423</v>
      </c>
      <c r="E122" s="85" t="s">
        <v>44</v>
      </c>
    </row>
    <row r="123" spans="1:5" x14ac:dyDescent="0.25">
      <c r="A123" s="87">
        <v>43024.476631944446</v>
      </c>
      <c r="B123" s="87">
        <v>43024.476747685185</v>
      </c>
      <c r="C123" s="120">
        <v>100</v>
      </c>
      <c r="D123" s="88" t="s">
        <v>423</v>
      </c>
      <c r="E123" s="85" t="s">
        <v>44</v>
      </c>
    </row>
    <row r="124" spans="1:5" x14ac:dyDescent="0.25">
      <c r="A124" s="87">
        <v>43024.480706018519</v>
      </c>
      <c r="B124" s="87">
        <v>43024.480798611112</v>
      </c>
      <c r="C124" s="120">
        <v>100</v>
      </c>
      <c r="D124" s="88" t="s">
        <v>423</v>
      </c>
      <c r="E124" s="85" t="s">
        <v>44</v>
      </c>
    </row>
    <row r="125" spans="1:5" x14ac:dyDescent="0.25">
      <c r="A125" s="87">
        <v>43024.483900462961</v>
      </c>
      <c r="B125" s="87">
        <v>43024.4840625</v>
      </c>
      <c r="C125" s="120">
        <v>300</v>
      </c>
      <c r="D125" s="88" t="s">
        <v>423</v>
      </c>
      <c r="E125" s="85" t="s">
        <v>44</v>
      </c>
    </row>
    <row r="126" spans="1:5" x14ac:dyDescent="0.25">
      <c r="A126" s="87">
        <v>43024.487175925926</v>
      </c>
      <c r="B126" s="87">
        <v>43024.487291666665</v>
      </c>
      <c r="C126" s="120">
        <v>100</v>
      </c>
      <c r="D126" s="88" t="s">
        <v>423</v>
      </c>
      <c r="E126" s="85" t="s">
        <v>44</v>
      </c>
    </row>
    <row r="127" spans="1:5" x14ac:dyDescent="0.25">
      <c r="A127" s="87">
        <v>43024.489918981482</v>
      </c>
      <c r="B127" s="87">
        <v>43024.490069444444</v>
      </c>
      <c r="C127" s="120">
        <v>100</v>
      </c>
      <c r="D127" s="88" t="s">
        <v>423</v>
      </c>
      <c r="E127" s="85" t="s">
        <v>44</v>
      </c>
    </row>
    <row r="128" spans="1:5" x14ac:dyDescent="0.25">
      <c r="A128" s="87">
        <v>43024.492511574077</v>
      </c>
      <c r="B128" s="87">
        <v>43024.492615740739</v>
      </c>
      <c r="C128" s="120">
        <v>100</v>
      </c>
      <c r="D128" s="88" t="s">
        <v>423</v>
      </c>
      <c r="E128" s="85" t="s">
        <v>44</v>
      </c>
    </row>
    <row r="129" spans="1:5" x14ac:dyDescent="0.25">
      <c r="A129" s="87">
        <v>43024.495266203703</v>
      </c>
      <c r="B129" s="87">
        <v>43024.495381944442</v>
      </c>
      <c r="C129" s="120">
        <v>100</v>
      </c>
      <c r="D129" s="88" t="s">
        <v>423</v>
      </c>
      <c r="E129" s="85" t="s">
        <v>44</v>
      </c>
    </row>
    <row r="130" spans="1:5" x14ac:dyDescent="0.25">
      <c r="A130" s="87">
        <v>43024.501817129632</v>
      </c>
      <c r="B130" s="87">
        <v>43024.50199074074</v>
      </c>
      <c r="C130" s="120">
        <v>100</v>
      </c>
      <c r="D130" s="88" t="s">
        <v>423</v>
      </c>
      <c r="E130" s="85" t="s">
        <v>44</v>
      </c>
    </row>
    <row r="131" spans="1:5" x14ac:dyDescent="0.25">
      <c r="A131" s="87">
        <v>43024.520833333336</v>
      </c>
      <c r="B131" s="87">
        <v>43024.520995370367</v>
      </c>
      <c r="C131" s="120">
        <v>500</v>
      </c>
      <c r="D131" s="88" t="s">
        <v>91</v>
      </c>
      <c r="E131" s="85" t="s">
        <v>44</v>
      </c>
    </row>
    <row r="132" spans="1:5" x14ac:dyDescent="0.25">
      <c r="A132" s="87">
        <v>43024.576388888891</v>
      </c>
      <c r="B132" s="87">
        <v>43024.576689814814</v>
      </c>
      <c r="C132" s="120">
        <v>200</v>
      </c>
      <c r="D132" s="88" t="s">
        <v>122</v>
      </c>
      <c r="E132" s="85" t="s">
        <v>44</v>
      </c>
    </row>
    <row r="133" spans="1:5" x14ac:dyDescent="0.25">
      <c r="A133" s="87">
        <v>43025.501018518517</v>
      </c>
      <c r="B133" s="87">
        <v>43025.501134259262</v>
      </c>
      <c r="C133" s="120">
        <v>100</v>
      </c>
      <c r="D133" s="88" t="s">
        <v>424</v>
      </c>
      <c r="E133" s="85" t="s">
        <v>307</v>
      </c>
    </row>
    <row r="134" spans="1:5" x14ac:dyDescent="0.25">
      <c r="A134" s="87">
        <v>43025.524317129632</v>
      </c>
      <c r="B134" s="87">
        <v>43025.524513888886</v>
      </c>
      <c r="C134" s="120">
        <v>500</v>
      </c>
      <c r="D134" s="88" t="s">
        <v>99</v>
      </c>
      <c r="E134" s="85" t="s">
        <v>44</v>
      </c>
    </row>
    <row r="135" spans="1:5" x14ac:dyDescent="0.25">
      <c r="A135" s="87">
        <v>43025.549907407411</v>
      </c>
      <c r="B135" s="87">
        <v>43025.550104166665</v>
      </c>
      <c r="C135" s="120">
        <v>500</v>
      </c>
      <c r="D135" s="88" t="s">
        <v>352</v>
      </c>
      <c r="E135" s="85" t="s">
        <v>307</v>
      </c>
    </row>
    <row r="136" spans="1:5" x14ac:dyDescent="0.25">
      <c r="A136" s="87">
        <v>43025.600694444445</v>
      </c>
      <c r="B136" s="87">
        <v>43025.600821759261</v>
      </c>
      <c r="C136" s="120">
        <v>500</v>
      </c>
      <c r="D136" s="88" t="s">
        <v>100</v>
      </c>
      <c r="E136" s="85" t="s">
        <v>62</v>
      </c>
    </row>
    <row r="137" spans="1:5" x14ac:dyDescent="0.25">
      <c r="A137" s="87">
        <v>43025.666689814818</v>
      </c>
      <c r="B137" s="87">
        <v>43025.666817129626</v>
      </c>
      <c r="C137" s="120">
        <v>1000</v>
      </c>
      <c r="D137" s="88" t="s">
        <v>101</v>
      </c>
      <c r="E137" s="85" t="s">
        <v>44</v>
      </c>
    </row>
    <row r="138" spans="1:5" x14ac:dyDescent="0.25">
      <c r="A138" s="87">
        <v>43025.749745370369</v>
      </c>
      <c r="B138" s="87">
        <v>43025.749872685185</v>
      </c>
      <c r="C138" s="120">
        <v>300</v>
      </c>
      <c r="D138" s="88" t="s">
        <v>425</v>
      </c>
      <c r="E138" s="85" t="s">
        <v>307</v>
      </c>
    </row>
    <row r="139" spans="1:5" x14ac:dyDescent="0.25">
      <c r="A139" s="87">
        <v>43025.750023148146</v>
      </c>
      <c r="B139" s="87">
        <v>43025.750173611108</v>
      </c>
      <c r="C139" s="120">
        <v>500</v>
      </c>
      <c r="D139" s="88" t="s">
        <v>124</v>
      </c>
      <c r="E139" s="85" t="s">
        <v>44</v>
      </c>
    </row>
    <row r="140" spans="1:5" x14ac:dyDescent="0.25">
      <c r="A140" s="87">
        <v>43025.768738425926</v>
      </c>
      <c r="B140" s="87">
        <v>43025.768842592595</v>
      </c>
      <c r="C140" s="120">
        <v>500</v>
      </c>
      <c r="D140" s="88" t="s">
        <v>405</v>
      </c>
      <c r="E140" s="85" t="s">
        <v>44</v>
      </c>
    </row>
    <row r="141" spans="1:5" x14ac:dyDescent="0.25">
      <c r="A141" s="87">
        <v>43025.772106481483</v>
      </c>
      <c r="B141" s="87">
        <v>43025.772187499999</v>
      </c>
      <c r="C141" s="120">
        <v>500</v>
      </c>
      <c r="D141" s="88" t="s">
        <v>426</v>
      </c>
      <c r="E141" s="85" t="s">
        <v>307</v>
      </c>
    </row>
    <row r="142" spans="1:5" x14ac:dyDescent="0.25">
      <c r="A142" s="87">
        <v>43025.802106481482</v>
      </c>
      <c r="B142" s="87">
        <v>43025.802222222221</v>
      </c>
      <c r="C142" s="120">
        <v>1000</v>
      </c>
      <c r="D142" s="88" t="s">
        <v>98</v>
      </c>
      <c r="E142" s="85" t="s">
        <v>44</v>
      </c>
    </row>
    <row r="143" spans="1:5" x14ac:dyDescent="0.25">
      <c r="A143" s="87">
        <v>43025.89234953704</v>
      </c>
      <c r="B143" s="87">
        <v>43025.892534722225</v>
      </c>
      <c r="C143" s="120">
        <v>1000</v>
      </c>
      <c r="D143" s="88" t="s">
        <v>102</v>
      </c>
      <c r="E143" s="85" t="s">
        <v>44</v>
      </c>
    </row>
    <row r="144" spans="1:5" x14ac:dyDescent="0.25">
      <c r="A144" s="87">
        <v>43025.959432870368</v>
      </c>
      <c r="B144" s="87">
        <v>43025.959629629629</v>
      </c>
      <c r="C144" s="120">
        <v>1000</v>
      </c>
      <c r="D144" s="88" t="s">
        <v>386</v>
      </c>
      <c r="E144" s="85" t="s">
        <v>307</v>
      </c>
    </row>
    <row r="145" spans="1:5" x14ac:dyDescent="0.25">
      <c r="A145" s="87">
        <v>43026.440983796296</v>
      </c>
      <c r="B145" s="87">
        <v>43026.441111111111</v>
      </c>
      <c r="C145" s="120">
        <v>500</v>
      </c>
      <c r="D145" s="88" t="s">
        <v>125</v>
      </c>
      <c r="E145" s="85" t="s">
        <v>44</v>
      </c>
    </row>
    <row r="146" spans="1:5" x14ac:dyDescent="0.25">
      <c r="A146" s="87">
        <v>43026.88890046296</v>
      </c>
      <c r="B146" s="87">
        <v>43026.889039351852</v>
      </c>
      <c r="C146" s="120">
        <v>100</v>
      </c>
      <c r="D146" s="88" t="s">
        <v>103</v>
      </c>
      <c r="E146" s="85" t="s">
        <v>44</v>
      </c>
    </row>
    <row r="147" spans="1:5" x14ac:dyDescent="0.25">
      <c r="A147" s="87">
        <v>43026.995416666665</v>
      </c>
      <c r="B147" s="87">
        <v>43026.995555555557</v>
      </c>
      <c r="C147" s="120">
        <v>300</v>
      </c>
      <c r="D147" s="88" t="s">
        <v>385</v>
      </c>
      <c r="E147" s="85" t="s">
        <v>307</v>
      </c>
    </row>
    <row r="148" spans="1:5" x14ac:dyDescent="0.25">
      <c r="A148" s="87">
        <v>43027.54515046296</v>
      </c>
      <c r="B148" s="87">
        <v>43027.545231481483</v>
      </c>
      <c r="C148" s="120">
        <v>50</v>
      </c>
      <c r="D148" s="88" t="s">
        <v>104</v>
      </c>
      <c r="E148" s="85" t="s">
        <v>44</v>
      </c>
    </row>
    <row r="149" spans="1:5" x14ac:dyDescent="0.25">
      <c r="A149" s="87">
        <v>43027.777766203704</v>
      </c>
      <c r="B149" s="87">
        <v>43027.777905092589</v>
      </c>
      <c r="C149" s="120">
        <v>700</v>
      </c>
      <c r="D149" s="88" t="s">
        <v>162</v>
      </c>
      <c r="E149" s="85" t="s">
        <v>44</v>
      </c>
    </row>
    <row r="150" spans="1:5" x14ac:dyDescent="0.25">
      <c r="A150" s="87">
        <v>43027.857847222222</v>
      </c>
      <c r="B150" s="87">
        <v>43027.858020833337</v>
      </c>
      <c r="C150" s="120">
        <v>500</v>
      </c>
      <c r="D150" s="88" t="s">
        <v>105</v>
      </c>
      <c r="E150" s="85" t="s">
        <v>44</v>
      </c>
    </row>
    <row r="151" spans="1:5" x14ac:dyDescent="0.25">
      <c r="A151" s="87">
        <v>43028.663321759261</v>
      </c>
      <c r="B151" s="87">
        <v>43028.663368055553</v>
      </c>
      <c r="C151" s="120">
        <v>500</v>
      </c>
      <c r="D151" s="88" t="s">
        <v>427</v>
      </c>
      <c r="E151" s="85" t="s">
        <v>307</v>
      </c>
    </row>
    <row r="152" spans="1:5" x14ac:dyDescent="0.25">
      <c r="A152" s="87">
        <v>43028.76048611111</v>
      </c>
      <c r="B152" s="87">
        <v>43028.760601851849</v>
      </c>
      <c r="C152" s="120">
        <v>500</v>
      </c>
      <c r="D152" s="88" t="s">
        <v>106</v>
      </c>
      <c r="E152" s="85" t="s">
        <v>44</v>
      </c>
    </row>
    <row r="153" spans="1:5" x14ac:dyDescent="0.25">
      <c r="A153" s="87">
        <v>43028.770810185182</v>
      </c>
      <c r="B153" s="87">
        <v>43028.771041666667</v>
      </c>
      <c r="C153" s="120">
        <v>100</v>
      </c>
      <c r="D153" s="88" t="s">
        <v>107</v>
      </c>
      <c r="E153" s="85" t="s">
        <v>44</v>
      </c>
    </row>
    <row r="154" spans="1:5" x14ac:dyDescent="0.25">
      <c r="A154" s="87">
        <v>43028.968819444446</v>
      </c>
      <c r="B154" s="87">
        <v>43028.968854166669</v>
      </c>
      <c r="C154" s="120">
        <v>350</v>
      </c>
      <c r="D154" s="88" t="s">
        <v>123</v>
      </c>
      <c r="E154" s="85" t="s">
        <v>44</v>
      </c>
    </row>
    <row r="155" spans="1:5" x14ac:dyDescent="0.25">
      <c r="A155" s="87">
        <v>43029.018078703702</v>
      </c>
      <c r="B155" s="87">
        <v>43029.018182870372</v>
      </c>
      <c r="C155" s="120">
        <v>51</v>
      </c>
      <c r="D155" s="88" t="s">
        <v>428</v>
      </c>
      <c r="E155" s="85" t="s">
        <v>44</v>
      </c>
    </row>
    <row r="156" spans="1:5" x14ac:dyDescent="0.25">
      <c r="A156" s="87">
        <v>43029.018125000002</v>
      </c>
      <c r="B156" s="87">
        <v>43029.018171296295</v>
      </c>
      <c r="C156" s="120">
        <v>1000</v>
      </c>
      <c r="D156" s="88" t="s">
        <v>429</v>
      </c>
      <c r="E156" s="85" t="s">
        <v>44</v>
      </c>
    </row>
    <row r="157" spans="1:5" x14ac:dyDescent="0.25">
      <c r="A157" s="87">
        <v>43029.315949074073</v>
      </c>
      <c r="B157" s="87">
        <v>43029.316076388888</v>
      </c>
      <c r="C157" s="120">
        <v>300</v>
      </c>
      <c r="D157" s="88" t="s">
        <v>108</v>
      </c>
      <c r="E157" s="85" t="s">
        <v>44</v>
      </c>
    </row>
    <row r="158" spans="1:5" x14ac:dyDescent="0.25">
      <c r="A158" s="87">
        <v>43029.53502314815</v>
      </c>
      <c r="B158" s="87">
        <v>43029.535069444442</v>
      </c>
      <c r="C158" s="120">
        <v>500</v>
      </c>
      <c r="D158" s="88" t="s">
        <v>161</v>
      </c>
      <c r="E158" s="85" t="s">
        <v>44</v>
      </c>
    </row>
    <row r="159" spans="1:5" x14ac:dyDescent="0.25">
      <c r="A159" s="87">
        <v>43029.719386574077</v>
      </c>
      <c r="B159" s="87">
        <v>43029.71947916667</v>
      </c>
      <c r="C159" s="120">
        <v>400</v>
      </c>
      <c r="D159" s="88" t="s">
        <v>430</v>
      </c>
      <c r="E159" s="85" t="s">
        <v>394</v>
      </c>
    </row>
    <row r="160" spans="1:5" x14ac:dyDescent="0.25">
      <c r="A160" s="87">
        <v>43029.72079861111</v>
      </c>
      <c r="B160" s="87">
        <v>43029.720833333333</v>
      </c>
      <c r="C160" s="120">
        <v>400</v>
      </c>
      <c r="D160" s="88" t="s">
        <v>430</v>
      </c>
      <c r="E160" s="85" t="s">
        <v>307</v>
      </c>
    </row>
    <row r="161" spans="1:5" x14ac:dyDescent="0.25">
      <c r="A161" s="87">
        <v>43029.750127314815</v>
      </c>
      <c r="B161" s="87">
        <v>43029.750104166669</v>
      </c>
      <c r="C161" s="120">
        <v>3000</v>
      </c>
      <c r="D161" s="88" t="s">
        <v>431</v>
      </c>
      <c r="E161" s="85" t="s">
        <v>307</v>
      </c>
    </row>
    <row r="162" spans="1:5" x14ac:dyDescent="0.25">
      <c r="A162" s="87">
        <v>43029.837337962963</v>
      </c>
      <c r="B162" s="87">
        <v>43029.837372685186</v>
      </c>
      <c r="C162" s="120">
        <v>193</v>
      </c>
      <c r="D162" s="88" t="s">
        <v>115</v>
      </c>
      <c r="E162" s="85" t="s">
        <v>394</v>
      </c>
    </row>
    <row r="163" spans="1:5" x14ac:dyDescent="0.25">
      <c r="A163" s="87">
        <v>43029.874965277777</v>
      </c>
      <c r="B163" s="87">
        <v>43029.875138888892</v>
      </c>
      <c r="C163" s="120">
        <v>350</v>
      </c>
      <c r="D163" s="88" t="s">
        <v>109</v>
      </c>
      <c r="E163" s="85" t="s">
        <v>44</v>
      </c>
    </row>
    <row r="164" spans="1:5" x14ac:dyDescent="0.25">
      <c r="A164" s="87">
        <v>43030.450844907406</v>
      </c>
      <c r="B164" s="87">
        <v>43030.450868055559</v>
      </c>
      <c r="C164" s="120">
        <v>300</v>
      </c>
      <c r="D164" s="88" t="s">
        <v>165</v>
      </c>
      <c r="E164" s="85" t="s">
        <v>307</v>
      </c>
    </row>
    <row r="165" spans="1:5" x14ac:dyDescent="0.25">
      <c r="A165" s="87">
        <v>43030.807928240742</v>
      </c>
      <c r="B165" s="87">
        <v>43030.807962962965</v>
      </c>
      <c r="C165" s="120">
        <v>1000</v>
      </c>
      <c r="D165" s="88" t="s">
        <v>432</v>
      </c>
      <c r="E165" s="85" t="s">
        <v>44</v>
      </c>
    </row>
    <row r="166" spans="1:5" x14ac:dyDescent="0.25">
      <c r="A166" s="87">
        <v>43031.502314814818</v>
      </c>
      <c r="B166" s="87">
        <v>43031.502372685187</v>
      </c>
      <c r="C166" s="120">
        <v>500</v>
      </c>
      <c r="D166" s="88" t="s">
        <v>433</v>
      </c>
      <c r="E166" s="85" t="s">
        <v>44</v>
      </c>
    </row>
    <row r="167" spans="1:5" x14ac:dyDescent="0.25">
      <c r="A167" s="87">
        <v>43031.825069444443</v>
      </c>
      <c r="B167" s="87">
        <v>43031.825185185182</v>
      </c>
      <c r="C167" s="120">
        <v>500</v>
      </c>
      <c r="D167" s="88" t="s">
        <v>434</v>
      </c>
      <c r="E167" s="85" t="s">
        <v>44</v>
      </c>
    </row>
    <row r="168" spans="1:5" x14ac:dyDescent="0.25">
      <c r="A168" s="87">
        <v>43031.934131944443</v>
      </c>
      <c r="B168" s="87">
        <v>43031.934201388889</v>
      </c>
      <c r="C168" s="120">
        <v>1750</v>
      </c>
      <c r="D168" s="88" t="s">
        <v>110</v>
      </c>
      <c r="E168" s="85" t="s">
        <v>44</v>
      </c>
    </row>
    <row r="169" spans="1:5" x14ac:dyDescent="0.25">
      <c r="A169" s="87">
        <v>43032.024421296293</v>
      </c>
      <c r="B169" s="87">
        <v>43032.02443287037</v>
      </c>
      <c r="C169" s="120">
        <v>100</v>
      </c>
      <c r="D169" s="88" t="s">
        <v>111</v>
      </c>
      <c r="E169" s="85" t="s">
        <v>44</v>
      </c>
    </row>
    <row r="170" spans="1:5" x14ac:dyDescent="0.25">
      <c r="A170" s="87">
        <v>43032.93005787037</v>
      </c>
      <c r="B170" s="87">
        <v>43032.930162037039</v>
      </c>
      <c r="C170" s="120">
        <v>100</v>
      </c>
      <c r="D170" s="88" t="s">
        <v>435</v>
      </c>
      <c r="E170" s="85" t="s">
        <v>44</v>
      </c>
    </row>
    <row r="171" spans="1:5" x14ac:dyDescent="0.25">
      <c r="A171" s="87">
        <v>43032.947916666664</v>
      </c>
      <c r="B171" s="87">
        <v>43032.948020833333</v>
      </c>
      <c r="C171" s="120">
        <v>200</v>
      </c>
      <c r="D171" s="88" t="s">
        <v>164</v>
      </c>
      <c r="E171" s="85" t="s">
        <v>44</v>
      </c>
    </row>
    <row r="172" spans="1:5" x14ac:dyDescent="0.25">
      <c r="A172" s="87">
        <v>43033.326388888891</v>
      </c>
      <c r="B172" s="87">
        <v>43033.326469907406</v>
      </c>
      <c r="C172" s="120">
        <v>500</v>
      </c>
      <c r="D172" s="88" t="s">
        <v>126</v>
      </c>
      <c r="E172" s="85" t="s">
        <v>44</v>
      </c>
    </row>
    <row r="173" spans="1:5" x14ac:dyDescent="0.25">
      <c r="A173" s="87">
        <v>43033.371527777781</v>
      </c>
      <c r="B173" s="87">
        <v>43033.371608796297</v>
      </c>
      <c r="C173" s="120">
        <v>500</v>
      </c>
      <c r="D173" s="88" t="s">
        <v>165</v>
      </c>
      <c r="E173" s="85" t="s">
        <v>44</v>
      </c>
    </row>
    <row r="174" spans="1:5" x14ac:dyDescent="0.25">
      <c r="A174" s="87">
        <v>43033.645104166666</v>
      </c>
      <c r="B174" s="87">
        <v>43033.645243055558</v>
      </c>
      <c r="C174" s="120">
        <v>300</v>
      </c>
      <c r="D174" s="88" t="s">
        <v>436</v>
      </c>
      <c r="E174" s="85" t="s">
        <v>44</v>
      </c>
    </row>
    <row r="175" spans="1:5" x14ac:dyDescent="0.25">
      <c r="A175" s="87">
        <v>43033.788252314815</v>
      </c>
      <c r="B175" s="87">
        <v>43033.788275462961</v>
      </c>
      <c r="C175" s="120">
        <v>50</v>
      </c>
      <c r="D175" s="88" t="s">
        <v>112</v>
      </c>
      <c r="E175" s="85" t="s">
        <v>44</v>
      </c>
    </row>
    <row r="176" spans="1:5" x14ac:dyDescent="0.25">
      <c r="A176" s="87">
        <v>43033.906481481485</v>
      </c>
      <c r="B176" s="87">
        <v>43033.906585648147</v>
      </c>
      <c r="C176" s="120">
        <v>150</v>
      </c>
      <c r="D176" s="88" t="s">
        <v>113</v>
      </c>
      <c r="E176" s="85" t="s">
        <v>44</v>
      </c>
    </row>
    <row r="177" spans="1:5" x14ac:dyDescent="0.25">
      <c r="A177" s="87">
        <v>43034.659675925926</v>
      </c>
      <c r="B177" s="87">
        <v>43034.659918981481</v>
      </c>
      <c r="C177" s="120">
        <v>500</v>
      </c>
      <c r="D177" s="88" t="s">
        <v>437</v>
      </c>
      <c r="E177" s="85" t="s">
        <v>44</v>
      </c>
    </row>
    <row r="178" spans="1:5" x14ac:dyDescent="0.25">
      <c r="A178" s="87">
        <v>43034.905543981484</v>
      </c>
      <c r="B178" s="87">
        <v>43034.905624999999</v>
      </c>
      <c r="C178" s="120">
        <v>100</v>
      </c>
      <c r="D178" s="88" t="s">
        <v>438</v>
      </c>
      <c r="E178" s="85" t="s">
        <v>44</v>
      </c>
    </row>
    <row r="179" spans="1:5" x14ac:dyDescent="0.25">
      <c r="A179" s="87">
        <v>43035.4528125</v>
      </c>
      <c r="B179" s="87">
        <v>43035.452974537038</v>
      </c>
      <c r="C179" s="120">
        <v>200</v>
      </c>
      <c r="D179" s="88" t="s">
        <v>439</v>
      </c>
      <c r="E179" s="85" t="s">
        <v>44</v>
      </c>
    </row>
    <row r="180" spans="1:5" x14ac:dyDescent="0.25">
      <c r="A180" s="87">
        <v>43035.476597222223</v>
      </c>
      <c r="B180" s="87">
        <v>43035.476701388892</v>
      </c>
      <c r="C180" s="120">
        <v>2700</v>
      </c>
      <c r="D180" s="88" t="s">
        <v>437</v>
      </c>
      <c r="E180" s="85" t="s">
        <v>44</v>
      </c>
    </row>
    <row r="181" spans="1:5" x14ac:dyDescent="0.25">
      <c r="A181" s="87">
        <v>43035.738032407404</v>
      </c>
      <c r="B181" s="87">
        <v>43035.738217592596</v>
      </c>
      <c r="C181" s="120">
        <v>1000</v>
      </c>
      <c r="D181" s="88" t="s">
        <v>437</v>
      </c>
      <c r="E181" s="85" t="s">
        <v>44</v>
      </c>
    </row>
    <row r="182" spans="1:5" x14ac:dyDescent="0.25">
      <c r="A182" s="87">
        <v>43035.775405092594</v>
      </c>
      <c r="B182" s="87">
        <v>43035.775960648149</v>
      </c>
      <c r="C182" s="120">
        <v>3000</v>
      </c>
      <c r="D182" s="88" t="s">
        <v>166</v>
      </c>
      <c r="E182" s="85" t="s">
        <v>44</v>
      </c>
    </row>
    <row r="183" spans="1:5" x14ac:dyDescent="0.25">
      <c r="A183" s="87">
        <v>43035.818449074075</v>
      </c>
      <c r="B183" s="87">
        <v>43035.81863425926</v>
      </c>
      <c r="C183" s="120">
        <v>1000</v>
      </c>
      <c r="D183" s="88" t="s">
        <v>440</v>
      </c>
      <c r="E183" s="85" t="s">
        <v>44</v>
      </c>
    </row>
    <row r="184" spans="1:5" x14ac:dyDescent="0.25">
      <c r="A184" s="87">
        <v>43035.854259259257</v>
      </c>
      <c r="B184" s="87">
        <v>43035.854548611111</v>
      </c>
      <c r="C184" s="120">
        <v>500</v>
      </c>
      <c r="D184" s="88" t="s">
        <v>441</v>
      </c>
      <c r="E184" s="85" t="s">
        <v>44</v>
      </c>
    </row>
    <row r="185" spans="1:5" x14ac:dyDescent="0.25">
      <c r="A185" s="87">
        <v>43035.989074074074</v>
      </c>
      <c r="B185" s="87">
        <v>43035.989224537036</v>
      </c>
      <c r="C185" s="120">
        <v>100</v>
      </c>
      <c r="D185" s="88" t="s">
        <v>442</v>
      </c>
      <c r="E185" s="85" t="s">
        <v>44</v>
      </c>
    </row>
    <row r="186" spans="1:5" x14ac:dyDescent="0.25">
      <c r="A186" s="87">
        <v>43036.010914351849</v>
      </c>
      <c r="B186" s="87">
        <v>43036.011134259257</v>
      </c>
      <c r="C186" s="120">
        <v>64</v>
      </c>
      <c r="D186" s="88" t="s">
        <v>428</v>
      </c>
      <c r="E186" s="85" t="s">
        <v>44</v>
      </c>
    </row>
    <row r="187" spans="1:5" x14ac:dyDescent="0.25">
      <c r="A187" s="87">
        <v>43036.378541666665</v>
      </c>
      <c r="B187" s="87">
        <v>43036.378611111111</v>
      </c>
      <c r="C187" s="120">
        <v>500</v>
      </c>
      <c r="D187" s="88" t="s">
        <v>167</v>
      </c>
      <c r="E187" s="85" t="s">
        <v>152</v>
      </c>
    </row>
    <row r="188" spans="1:5" x14ac:dyDescent="0.25">
      <c r="A188" s="87">
        <v>43036.711817129632</v>
      </c>
      <c r="B188" s="87">
        <v>43036.712094907409</v>
      </c>
      <c r="C188" s="120">
        <v>100</v>
      </c>
      <c r="D188" s="88" t="s">
        <v>114</v>
      </c>
      <c r="E188" s="85" t="s">
        <v>44</v>
      </c>
    </row>
    <row r="189" spans="1:5" x14ac:dyDescent="0.25">
      <c r="A189" s="87">
        <v>43037.47923611111</v>
      </c>
      <c r="B189" s="87">
        <v>43037.479363425926</v>
      </c>
      <c r="C189" s="120">
        <v>500</v>
      </c>
      <c r="D189" s="88" t="s">
        <v>116</v>
      </c>
      <c r="E189" s="85" t="s">
        <v>44</v>
      </c>
    </row>
    <row r="190" spans="1:5" x14ac:dyDescent="0.25">
      <c r="A190" s="87">
        <v>43037.586828703701</v>
      </c>
      <c r="B190" s="87">
        <v>43037.587129629632</v>
      </c>
      <c r="C190" s="120">
        <v>500</v>
      </c>
      <c r="D190" s="88" t="s">
        <v>117</v>
      </c>
      <c r="E190" s="85" t="s">
        <v>44</v>
      </c>
    </row>
    <row r="191" spans="1:5" x14ac:dyDescent="0.25">
      <c r="A191" s="87">
        <v>43037.797361111108</v>
      </c>
      <c r="B191" s="87">
        <v>43037.797407407408</v>
      </c>
      <c r="C191" s="120">
        <v>1000</v>
      </c>
      <c r="D191" s="88" t="s">
        <v>166</v>
      </c>
      <c r="E191" s="85" t="s">
        <v>44</v>
      </c>
    </row>
    <row r="192" spans="1:5" x14ac:dyDescent="0.25">
      <c r="A192" s="87">
        <v>43037.824432870373</v>
      </c>
      <c r="B192" s="87">
        <v>43037.824502314812</v>
      </c>
      <c r="C192" s="120">
        <v>500</v>
      </c>
      <c r="D192" s="88" t="s">
        <v>443</v>
      </c>
      <c r="E192" s="85" t="s">
        <v>307</v>
      </c>
    </row>
    <row r="193" spans="1:5" x14ac:dyDescent="0.25">
      <c r="A193" s="87">
        <v>43038.374224537038</v>
      </c>
      <c r="B193" s="87">
        <v>43038.374224537038</v>
      </c>
      <c r="C193" s="120">
        <v>500</v>
      </c>
      <c r="D193" s="88" t="s">
        <v>444</v>
      </c>
      <c r="E193" s="85" t="s">
        <v>44</v>
      </c>
    </row>
    <row r="194" spans="1:5" x14ac:dyDescent="0.25">
      <c r="A194" s="87">
        <v>43038.420219907406</v>
      </c>
      <c r="B194" s="87">
        <v>43038.420173611114</v>
      </c>
      <c r="C194" s="120">
        <v>100</v>
      </c>
      <c r="D194" s="88" t="s">
        <v>118</v>
      </c>
      <c r="E194" s="85" t="s">
        <v>44</v>
      </c>
    </row>
    <row r="195" spans="1:5" x14ac:dyDescent="0.25">
      <c r="A195" s="87">
        <v>43038.548657407409</v>
      </c>
      <c r="B195" s="87">
        <v>43038.548900462964</v>
      </c>
      <c r="C195" s="120">
        <v>500</v>
      </c>
      <c r="D195" s="88" t="s">
        <v>88</v>
      </c>
      <c r="E195" s="85" t="s">
        <v>44</v>
      </c>
    </row>
    <row r="196" spans="1:5" x14ac:dyDescent="0.25">
      <c r="A196" s="87">
        <v>43038.693402777775</v>
      </c>
      <c r="B196" s="87">
        <v>43038.693460648145</v>
      </c>
      <c r="C196" s="120">
        <v>500</v>
      </c>
      <c r="D196" s="88" t="s">
        <v>445</v>
      </c>
      <c r="E196" s="85" t="s">
        <v>307</v>
      </c>
    </row>
    <row r="197" spans="1:5" x14ac:dyDescent="0.25">
      <c r="A197" s="87">
        <v>43038.695150462961</v>
      </c>
      <c r="B197" s="87">
        <v>43038.695219907408</v>
      </c>
      <c r="C197" s="120">
        <v>1000</v>
      </c>
      <c r="D197" s="88" t="s">
        <v>445</v>
      </c>
      <c r="E197" s="85" t="s">
        <v>394</v>
      </c>
    </row>
    <row r="198" spans="1:5" x14ac:dyDescent="0.25">
      <c r="A198" s="87">
        <v>43038.91202546296</v>
      </c>
      <c r="B198" s="87">
        <v>43038.91201388889</v>
      </c>
      <c r="C198" s="120">
        <v>1000</v>
      </c>
      <c r="D198" s="88" t="s">
        <v>379</v>
      </c>
      <c r="E198" s="85" t="s">
        <v>307</v>
      </c>
    </row>
    <row r="199" spans="1:5" x14ac:dyDescent="0.25">
      <c r="A199" s="87">
        <v>43038.920277777775</v>
      </c>
      <c r="B199" s="87">
        <v>43038.920381944445</v>
      </c>
      <c r="C199" s="120">
        <v>200</v>
      </c>
      <c r="D199" s="88" t="s">
        <v>446</v>
      </c>
      <c r="E199" s="85" t="s">
        <v>44</v>
      </c>
    </row>
    <row r="200" spans="1:5" x14ac:dyDescent="0.25">
      <c r="A200" s="87">
        <v>43039.470810185187</v>
      </c>
      <c r="B200" s="87"/>
      <c r="C200" s="120">
        <v>500</v>
      </c>
      <c r="D200" s="88" t="s">
        <v>447</v>
      </c>
      <c r="E200" s="85" t="s">
        <v>44</v>
      </c>
    </row>
    <row r="201" spans="1:5" x14ac:dyDescent="0.25">
      <c r="A201" s="87">
        <v>43039.624050925922</v>
      </c>
      <c r="B201" s="87"/>
      <c r="C201" s="120">
        <v>500</v>
      </c>
      <c r="D201" s="88" t="s">
        <v>448</v>
      </c>
      <c r="E201" s="85" t="s">
        <v>44</v>
      </c>
    </row>
    <row r="202" spans="1:5" x14ac:dyDescent="0.25">
      <c r="A202" s="87">
        <v>43039.725775462961</v>
      </c>
      <c r="B202" s="87"/>
      <c r="C202" s="120">
        <v>2000</v>
      </c>
      <c r="D202" s="88" t="s">
        <v>87</v>
      </c>
      <c r="E202" s="85" t="s">
        <v>44</v>
      </c>
    </row>
    <row r="203" spans="1:5" x14ac:dyDescent="0.25">
      <c r="A203" s="87">
        <v>43039.725787037038</v>
      </c>
      <c r="B203" s="87"/>
      <c r="C203" s="120">
        <v>500</v>
      </c>
      <c r="D203" s="88" t="s">
        <v>88</v>
      </c>
      <c r="E203" s="85" t="s">
        <v>44</v>
      </c>
    </row>
    <row r="204" spans="1:5" x14ac:dyDescent="0.25">
      <c r="A204" s="87">
        <v>43039.765173611115</v>
      </c>
      <c r="B204" s="87"/>
      <c r="C204" s="120">
        <v>2000</v>
      </c>
      <c r="D204" s="88" t="s">
        <v>449</v>
      </c>
      <c r="E204" s="85" t="s">
        <v>44</v>
      </c>
    </row>
    <row r="205" spans="1:5" ht="30" customHeight="1" x14ac:dyDescent="0.25">
      <c r="A205" s="142" t="s">
        <v>39</v>
      </c>
      <c r="B205" s="143"/>
      <c r="C205" s="11">
        <f>SUM(C10:C199)-SUM(C10:C199)*2.9%-0.02</f>
        <v>165740.94100000002</v>
      </c>
      <c r="D205" s="54"/>
      <c r="E205" s="31"/>
    </row>
    <row r="206" spans="1:5" ht="30" customHeight="1" x14ac:dyDescent="0.25">
      <c r="A206" s="142" t="s">
        <v>171</v>
      </c>
      <c r="B206" s="143"/>
      <c r="C206" s="11">
        <f>SUM(C200:C204)-SUM(C200:C204)*2.9%</f>
        <v>5340.5</v>
      </c>
      <c r="D206" s="54"/>
      <c r="E206" s="31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206:B206"/>
    <mergeCell ref="C1:E1"/>
    <mergeCell ref="C2:E2"/>
    <mergeCell ref="C4:E4"/>
    <mergeCell ref="C5:E5"/>
    <mergeCell ref="C6:E6"/>
    <mergeCell ref="A205:B205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0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customWidth="1"/>
    <col min="4" max="4" width="15.7109375" style="47" customWidth="1"/>
    <col min="5" max="5" width="23.140625" style="47" customWidth="1"/>
    <col min="6" max="6" width="59.85546875" customWidth="1"/>
  </cols>
  <sheetData>
    <row r="1" spans="1:6" ht="18.75" x14ac:dyDescent="0.3">
      <c r="B1" s="144" t="s">
        <v>16</v>
      </c>
      <c r="C1" s="144"/>
      <c r="D1" s="144"/>
      <c r="E1" s="144"/>
      <c r="F1" s="144"/>
    </row>
    <row r="2" spans="1:6" ht="18.75" x14ac:dyDescent="0.3">
      <c r="B2" s="144" t="s">
        <v>17</v>
      </c>
      <c r="C2" s="144"/>
      <c r="D2" s="144"/>
      <c r="E2" s="144"/>
      <c r="F2" s="144"/>
    </row>
    <row r="3" spans="1:6" ht="18" customHeight="1" x14ac:dyDescent="0.3">
      <c r="D3" s="46"/>
      <c r="E3" s="46"/>
      <c r="F3" s="8"/>
    </row>
    <row r="4" spans="1:6" ht="18.75" x14ac:dyDescent="0.25">
      <c r="B4" s="145" t="s">
        <v>19</v>
      </c>
      <c r="C4" s="145"/>
      <c r="D4" s="145"/>
      <c r="E4" s="145"/>
      <c r="F4" s="145"/>
    </row>
    <row r="5" spans="1:6" ht="18.75" x14ac:dyDescent="0.25">
      <c r="B5" s="145" t="s">
        <v>200</v>
      </c>
      <c r="C5" s="145"/>
      <c r="D5" s="145"/>
      <c r="E5" s="145"/>
      <c r="F5" s="145"/>
    </row>
    <row r="6" spans="1:6" ht="18.75" x14ac:dyDescent="0.3">
      <c r="D6" s="146"/>
      <c r="E6" s="146"/>
      <c r="F6" s="146"/>
    </row>
    <row r="8" spans="1:6" s="52" customFormat="1" ht="45" x14ac:dyDescent="0.25">
      <c r="A8" s="48" t="s">
        <v>14</v>
      </c>
      <c r="B8" s="49" t="s">
        <v>20</v>
      </c>
      <c r="C8" s="49" t="s">
        <v>23</v>
      </c>
      <c r="D8" s="50" t="s">
        <v>43</v>
      </c>
      <c r="E8" s="50" t="s">
        <v>1</v>
      </c>
      <c r="F8" s="51" t="s">
        <v>34</v>
      </c>
    </row>
    <row r="9" spans="1:6" x14ac:dyDescent="0.25">
      <c r="A9" s="86">
        <v>43006</v>
      </c>
      <c r="B9" s="43">
        <v>43010</v>
      </c>
      <c r="C9" s="65" t="s">
        <v>128</v>
      </c>
      <c r="D9" s="44">
        <v>951</v>
      </c>
      <c r="E9" s="71" t="s">
        <v>172</v>
      </c>
      <c r="F9" s="68" t="s">
        <v>44</v>
      </c>
    </row>
    <row r="10" spans="1:6" x14ac:dyDescent="0.25">
      <c r="A10" s="86">
        <v>43006</v>
      </c>
      <c r="B10" s="43">
        <v>43010</v>
      </c>
      <c r="C10" s="65" t="s">
        <v>128</v>
      </c>
      <c r="D10" s="44">
        <v>951</v>
      </c>
      <c r="E10" s="71" t="s">
        <v>173</v>
      </c>
      <c r="F10" s="68" t="s">
        <v>174</v>
      </c>
    </row>
    <row r="11" spans="1:6" x14ac:dyDescent="0.25">
      <c r="A11" s="86">
        <v>43006</v>
      </c>
      <c r="B11" s="43">
        <v>43010</v>
      </c>
      <c r="C11" s="65" t="s">
        <v>176</v>
      </c>
      <c r="D11" s="44">
        <v>2785.9</v>
      </c>
      <c r="E11" s="103" t="s">
        <v>177</v>
      </c>
      <c r="F11" s="68" t="s">
        <v>175</v>
      </c>
    </row>
    <row r="12" spans="1:6" x14ac:dyDescent="0.25">
      <c r="A12" s="86">
        <v>43009</v>
      </c>
      <c r="B12" s="43">
        <v>43011</v>
      </c>
      <c r="C12" s="65" t="s">
        <v>452</v>
      </c>
      <c r="D12" s="44">
        <v>438.69</v>
      </c>
      <c r="E12" s="71" t="s">
        <v>450</v>
      </c>
      <c r="F12" s="68" t="s">
        <v>451</v>
      </c>
    </row>
    <row r="13" spans="1:6" x14ac:dyDescent="0.25">
      <c r="A13" s="86">
        <v>43009</v>
      </c>
      <c r="B13" s="43">
        <v>43011</v>
      </c>
      <c r="C13" s="65" t="s">
        <v>128</v>
      </c>
      <c r="D13" s="44">
        <v>946</v>
      </c>
      <c r="E13" s="71" t="s">
        <v>129</v>
      </c>
      <c r="F13" s="68" t="s">
        <v>44</v>
      </c>
    </row>
    <row r="14" spans="1:6" x14ac:dyDescent="0.25">
      <c r="A14" s="86">
        <v>43012</v>
      </c>
      <c r="B14" s="43">
        <v>43014</v>
      </c>
      <c r="C14" s="65" t="s">
        <v>127</v>
      </c>
      <c r="D14" s="44">
        <v>468</v>
      </c>
      <c r="E14" s="71" t="s">
        <v>453</v>
      </c>
      <c r="F14" s="68" t="s">
        <v>44</v>
      </c>
    </row>
    <row r="15" spans="1:6" x14ac:dyDescent="0.25">
      <c r="A15" s="86">
        <v>43012</v>
      </c>
      <c r="B15" s="43">
        <v>43014</v>
      </c>
      <c r="C15" s="65" t="s">
        <v>127</v>
      </c>
      <c r="D15" s="44">
        <v>470.5</v>
      </c>
      <c r="E15" s="71" t="s">
        <v>454</v>
      </c>
      <c r="F15" s="68" t="s">
        <v>44</v>
      </c>
    </row>
    <row r="16" spans="1:6" x14ac:dyDescent="0.25">
      <c r="A16" s="86">
        <v>43019</v>
      </c>
      <c r="B16" s="43">
        <v>43021</v>
      </c>
      <c r="C16" s="65" t="s">
        <v>455</v>
      </c>
      <c r="D16" s="44">
        <v>38.049999999999997</v>
      </c>
      <c r="E16" s="71" t="s">
        <v>456</v>
      </c>
      <c r="F16" s="68" t="s">
        <v>44</v>
      </c>
    </row>
    <row r="17" spans="1:6" x14ac:dyDescent="0.25">
      <c r="A17" s="86">
        <v>43026</v>
      </c>
      <c r="B17" s="43">
        <v>43028</v>
      </c>
      <c r="C17" s="65" t="s">
        <v>455</v>
      </c>
      <c r="D17" s="44">
        <v>38.049999999999997</v>
      </c>
      <c r="E17" s="71" t="s">
        <v>456</v>
      </c>
      <c r="F17" s="68" t="s">
        <v>44</v>
      </c>
    </row>
    <row r="18" spans="1:6" x14ac:dyDescent="0.25">
      <c r="A18" s="86">
        <v>43028</v>
      </c>
      <c r="B18" s="43">
        <v>43031</v>
      </c>
      <c r="C18" s="65" t="s">
        <v>457</v>
      </c>
      <c r="D18" s="44">
        <v>278.3</v>
      </c>
      <c r="E18" s="71" t="s">
        <v>458</v>
      </c>
      <c r="F18" s="68" t="s">
        <v>44</v>
      </c>
    </row>
    <row r="19" spans="1:6" ht="15" customHeight="1" x14ac:dyDescent="0.25">
      <c r="A19" s="147" t="s">
        <v>28</v>
      </c>
      <c r="B19" s="148"/>
      <c r="C19" s="148"/>
      <c r="D19" s="30">
        <f>SUM(D9:D18)</f>
        <v>7365.49</v>
      </c>
      <c r="E19" s="30"/>
      <c r="F19" s="24"/>
    </row>
    <row r="20" spans="1:6" x14ac:dyDescent="0.25">
      <c r="A20" s="147" t="s">
        <v>130</v>
      </c>
      <c r="B20" s="148"/>
      <c r="C20" s="148"/>
      <c r="D20" s="30">
        <v>0</v>
      </c>
      <c r="E20" s="30"/>
      <c r="F20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20:C20"/>
    <mergeCell ref="D6:F6"/>
    <mergeCell ref="B4:F4"/>
    <mergeCell ref="B1:F1"/>
    <mergeCell ref="B2:F2"/>
    <mergeCell ref="B5:F5"/>
    <mergeCell ref="A19:C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7" customWidth="1"/>
    <col min="4" max="4" width="44.85546875" customWidth="1"/>
  </cols>
  <sheetData>
    <row r="1" spans="1:4" ht="18.75" x14ac:dyDescent="0.3">
      <c r="B1" s="144" t="s">
        <v>16</v>
      </c>
      <c r="C1" s="144"/>
      <c r="D1" s="144"/>
    </row>
    <row r="2" spans="1:4" ht="18.75" x14ac:dyDescent="0.3">
      <c r="B2" s="144" t="s">
        <v>17</v>
      </c>
      <c r="C2" s="144"/>
      <c r="D2" s="144"/>
    </row>
    <row r="3" spans="1:4" ht="18" customHeight="1" x14ac:dyDescent="0.3">
      <c r="C3" s="46"/>
      <c r="D3" s="8"/>
    </row>
    <row r="4" spans="1:4" ht="18.75" x14ac:dyDescent="0.25">
      <c r="B4" s="145" t="s">
        <v>24</v>
      </c>
      <c r="C4" s="145"/>
      <c r="D4" s="145"/>
    </row>
    <row r="5" spans="1:4" ht="18.75" x14ac:dyDescent="0.25">
      <c r="B5" s="145" t="s">
        <v>200</v>
      </c>
      <c r="C5" s="145"/>
      <c r="D5" s="145"/>
    </row>
    <row r="6" spans="1:4" ht="18.75" x14ac:dyDescent="0.3">
      <c r="C6" s="146"/>
      <c r="D6" s="146"/>
    </row>
    <row r="8" spans="1:4" s="52" customFormat="1" ht="30" x14ac:dyDescent="0.25">
      <c r="A8" s="48" t="s">
        <v>14</v>
      </c>
      <c r="B8" s="49" t="s">
        <v>20</v>
      </c>
      <c r="C8" s="50" t="s">
        <v>7</v>
      </c>
      <c r="D8" s="51" t="s">
        <v>1</v>
      </c>
    </row>
    <row r="9" spans="1:4" x14ac:dyDescent="0.25">
      <c r="A9" s="3">
        <v>43007</v>
      </c>
      <c r="B9" s="3">
        <v>43010</v>
      </c>
      <c r="C9" s="57">
        <v>500</v>
      </c>
      <c r="D9" s="42" t="s">
        <v>179</v>
      </c>
    </row>
    <row r="10" spans="1:4" x14ac:dyDescent="0.25">
      <c r="A10" s="3">
        <v>43008</v>
      </c>
      <c r="B10" s="3">
        <v>43010</v>
      </c>
      <c r="C10" s="57">
        <v>700</v>
      </c>
      <c r="D10" s="82" t="s">
        <v>180</v>
      </c>
    </row>
    <row r="11" spans="1:4" x14ac:dyDescent="0.25">
      <c r="A11" s="3">
        <v>43012</v>
      </c>
      <c r="B11" s="3">
        <v>43013</v>
      </c>
      <c r="C11" s="57">
        <v>500</v>
      </c>
      <c r="D11" s="121" t="s">
        <v>460</v>
      </c>
    </row>
    <row r="12" spans="1:4" x14ac:dyDescent="0.25">
      <c r="A12" s="3">
        <v>43027</v>
      </c>
      <c r="B12" s="55">
        <v>43028</v>
      </c>
      <c r="C12" s="57">
        <v>200</v>
      </c>
      <c r="D12" s="42" t="s">
        <v>459</v>
      </c>
    </row>
    <row r="13" spans="1:4" ht="30" customHeight="1" x14ac:dyDescent="0.25">
      <c r="A13" s="147" t="s">
        <v>37</v>
      </c>
      <c r="B13" s="148"/>
      <c r="C13" s="11">
        <f>SUM(C9:C12)-SUM(C9:C12)*2.8%</f>
        <v>1846.8</v>
      </c>
      <c r="D13" s="24"/>
    </row>
    <row r="14" spans="1:4" ht="30" customHeight="1" x14ac:dyDescent="0.25">
      <c r="A14" s="147" t="s">
        <v>178</v>
      </c>
      <c r="B14" s="148"/>
      <c r="C14" s="11">
        <v>0</v>
      </c>
      <c r="D14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4:B14"/>
    <mergeCell ref="B1:D1"/>
    <mergeCell ref="B2:D2"/>
    <mergeCell ref="B4:D4"/>
    <mergeCell ref="B5:D5"/>
    <mergeCell ref="C6:D6"/>
    <mergeCell ref="A13:B1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7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7" customWidth="1"/>
    <col min="4" max="4" width="35.5703125" customWidth="1"/>
    <col min="5" max="5" width="9.85546875" customWidth="1"/>
  </cols>
  <sheetData>
    <row r="1" spans="1:4" ht="18.75" x14ac:dyDescent="0.3">
      <c r="B1" s="144" t="s">
        <v>16</v>
      </c>
      <c r="C1" s="144"/>
      <c r="D1" s="144"/>
    </row>
    <row r="2" spans="1:4" ht="18.75" x14ac:dyDescent="0.3">
      <c r="B2" s="144" t="s">
        <v>17</v>
      </c>
      <c r="C2" s="144"/>
      <c r="D2" s="144"/>
    </row>
    <row r="3" spans="1:4" ht="18" customHeight="1" x14ac:dyDescent="0.3">
      <c r="C3" s="46"/>
      <c r="D3" s="8"/>
    </row>
    <row r="4" spans="1:4" ht="18.75" x14ac:dyDescent="0.25">
      <c r="B4" s="145" t="s">
        <v>26</v>
      </c>
      <c r="C4" s="145"/>
      <c r="D4" s="145"/>
    </row>
    <row r="5" spans="1:4" ht="18.75" x14ac:dyDescent="0.25">
      <c r="B5" s="145" t="s">
        <v>200</v>
      </c>
      <c r="C5" s="145"/>
      <c r="D5" s="145"/>
    </row>
    <row r="6" spans="1:4" ht="18.75" x14ac:dyDescent="0.3">
      <c r="C6" s="146"/>
      <c r="D6" s="146"/>
    </row>
    <row r="8" spans="1:4" s="52" customFormat="1" ht="30" x14ac:dyDescent="0.25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5">
      <c r="A9" s="104">
        <v>42979</v>
      </c>
      <c r="B9" s="69">
        <v>43013</v>
      </c>
      <c r="C9" s="106">
        <v>180</v>
      </c>
      <c r="D9" s="105">
        <v>7936</v>
      </c>
    </row>
    <row r="10" spans="1:4" x14ac:dyDescent="0.25">
      <c r="A10" s="104">
        <v>42979</v>
      </c>
      <c r="B10" s="69">
        <v>43013</v>
      </c>
      <c r="C10" s="106">
        <v>242</v>
      </c>
      <c r="D10" s="105">
        <v>3134</v>
      </c>
    </row>
    <row r="11" spans="1:4" x14ac:dyDescent="0.25">
      <c r="A11" s="104">
        <v>43005</v>
      </c>
      <c r="B11" s="69">
        <v>43013</v>
      </c>
      <c r="C11" s="106">
        <v>10042.08</v>
      </c>
      <c r="D11" s="105">
        <v>2765</v>
      </c>
    </row>
    <row r="12" spans="1:4" x14ac:dyDescent="0.25">
      <c r="A12" s="104">
        <v>43007</v>
      </c>
      <c r="B12" s="69">
        <v>43013</v>
      </c>
      <c r="C12" s="106">
        <v>145</v>
      </c>
      <c r="D12" s="105">
        <v>1536</v>
      </c>
    </row>
    <row r="13" spans="1:4" x14ac:dyDescent="0.25">
      <c r="A13" s="122">
        <v>43015</v>
      </c>
      <c r="B13" s="123"/>
      <c r="C13" s="57">
        <v>10000</v>
      </c>
      <c r="D13" s="105">
        <v>8220</v>
      </c>
    </row>
    <row r="14" spans="1:4" x14ac:dyDescent="0.25">
      <c r="A14" s="122">
        <v>43024</v>
      </c>
      <c r="B14" s="123"/>
      <c r="C14" s="57">
        <v>500</v>
      </c>
      <c r="D14" s="105">
        <v>9735</v>
      </c>
    </row>
    <row r="15" spans="1:4" x14ac:dyDescent="0.25">
      <c r="A15" s="122">
        <v>43026</v>
      </c>
      <c r="B15" s="123"/>
      <c r="C15" s="57">
        <v>50</v>
      </c>
      <c r="D15" s="105">
        <v>9090</v>
      </c>
    </row>
    <row r="16" spans="1:4" ht="30" customHeight="1" x14ac:dyDescent="0.25">
      <c r="A16" s="147" t="s">
        <v>28</v>
      </c>
      <c r="B16" s="148"/>
      <c r="C16" s="11">
        <f>SUM(C9:C12)-SUM(C9:C12)*5%</f>
        <v>10078.626</v>
      </c>
      <c r="D16" s="24"/>
    </row>
    <row r="17" spans="1:4" ht="30" customHeight="1" x14ac:dyDescent="0.25">
      <c r="A17" s="147" t="s">
        <v>143</v>
      </c>
      <c r="B17" s="148"/>
      <c r="C17" s="11">
        <f>SUM(C13:C15)-SUM(C13:C15)*5%</f>
        <v>10022.5</v>
      </c>
      <c r="D17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7:B17"/>
    <mergeCell ref="A16:B16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88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7" customWidth="1"/>
    <col min="4" max="4" width="35" customWidth="1"/>
  </cols>
  <sheetData>
    <row r="1" spans="1:4" ht="18.75" x14ac:dyDescent="0.3">
      <c r="B1" s="144" t="s">
        <v>16</v>
      </c>
      <c r="C1" s="144"/>
      <c r="D1" s="144"/>
    </row>
    <row r="2" spans="1:4" ht="18.75" x14ac:dyDescent="0.3">
      <c r="B2" s="144" t="s">
        <v>17</v>
      </c>
      <c r="C2" s="144"/>
      <c r="D2" s="144"/>
    </row>
    <row r="3" spans="1:4" ht="18" customHeight="1" x14ac:dyDescent="0.3">
      <c r="C3" s="46"/>
      <c r="D3" s="8"/>
    </row>
    <row r="4" spans="1:4" ht="18.75" x14ac:dyDescent="0.25">
      <c r="B4" s="145" t="s">
        <v>35</v>
      </c>
      <c r="C4" s="145"/>
      <c r="D4" s="145"/>
    </row>
    <row r="5" spans="1:4" ht="18.75" x14ac:dyDescent="0.25">
      <c r="B5" s="145" t="s">
        <v>200</v>
      </c>
      <c r="C5" s="145"/>
      <c r="D5" s="145"/>
    </row>
    <row r="6" spans="1:4" ht="18.75" x14ac:dyDescent="0.3">
      <c r="C6" s="146"/>
      <c r="D6" s="146"/>
    </row>
    <row r="8" spans="1:4" s="52" customFormat="1" ht="30" x14ac:dyDescent="0.25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5">
      <c r="A9" s="90">
        <v>43003.259490741002</v>
      </c>
      <c r="B9" s="3">
        <v>43013</v>
      </c>
      <c r="C9" s="107">
        <v>200</v>
      </c>
      <c r="D9" s="89" t="s">
        <v>131</v>
      </c>
    </row>
    <row r="10" spans="1:4" x14ac:dyDescent="0.25">
      <c r="A10" s="90">
        <v>43003.588587963</v>
      </c>
      <c r="B10" s="3">
        <v>43013</v>
      </c>
      <c r="C10" s="107">
        <v>300</v>
      </c>
      <c r="D10" s="89" t="s">
        <v>140</v>
      </c>
    </row>
    <row r="11" spans="1:4" x14ac:dyDescent="0.25">
      <c r="A11" s="90">
        <v>43003.594675925997</v>
      </c>
      <c r="B11" s="3">
        <v>43013</v>
      </c>
      <c r="C11" s="107">
        <v>200</v>
      </c>
      <c r="D11" s="89" t="s">
        <v>131</v>
      </c>
    </row>
    <row r="12" spans="1:4" x14ac:dyDescent="0.25">
      <c r="A12" s="90">
        <v>43004.705960648003</v>
      </c>
      <c r="B12" s="3">
        <v>43013</v>
      </c>
      <c r="C12" s="107">
        <v>40</v>
      </c>
      <c r="D12" s="89" t="s">
        <v>135</v>
      </c>
    </row>
    <row r="13" spans="1:4" x14ac:dyDescent="0.25">
      <c r="A13" s="90">
        <v>43005.877222222</v>
      </c>
      <c r="B13" s="3">
        <v>43013</v>
      </c>
      <c r="C13" s="107">
        <v>80</v>
      </c>
      <c r="D13" s="89" t="s">
        <v>135</v>
      </c>
    </row>
    <row r="14" spans="1:4" x14ac:dyDescent="0.25">
      <c r="A14" s="90">
        <v>43005.887129629999</v>
      </c>
      <c r="B14" s="3">
        <v>43013</v>
      </c>
      <c r="C14" s="107">
        <v>500</v>
      </c>
      <c r="D14" s="89" t="s">
        <v>182</v>
      </c>
    </row>
    <row r="15" spans="1:4" x14ac:dyDescent="0.25">
      <c r="A15" s="90">
        <v>43006.184444443999</v>
      </c>
      <c r="B15" s="3">
        <v>43013</v>
      </c>
      <c r="C15" s="107">
        <v>200</v>
      </c>
      <c r="D15" s="89" t="s">
        <v>183</v>
      </c>
    </row>
    <row r="16" spans="1:4" x14ac:dyDescent="0.25">
      <c r="A16" s="90">
        <v>43006.439351852001</v>
      </c>
      <c r="B16" s="3">
        <v>43013</v>
      </c>
      <c r="C16" s="107">
        <v>500</v>
      </c>
      <c r="D16" s="89" t="s">
        <v>184</v>
      </c>
    </row>
    <row r="17" spans="1:4" x14ac:dyDescent="0.25">
      <c r="A17" s="90">
        <v>43006.463900463001</v>
      </c>
      <c r="B17" s="3">
        <v>43013</v>
      </c>
      <c r="C17" s="107">
        <v>100</v>
      </c>
      <c r="D17" s="89" t="s">
        <v>185</v>
      </c>
    </row>
    <row r="18" spans="1:4" x14ac:dyDescent="0.25">
      <c r="A18" s="90">
        <v>43006.500057869998</v>
      </c>
      <c r="B18" s="3">
        <v>43013</v>
      </c>
      <c r="C18" s="107">
        <v>500</v>
      </c>
      <c r="D18" s="89" t="s">
        <v>136</v>
      </c>
    </row>
    <row r="19" spans="1:4" x14ac:dyDescent="0.25">
      <c r="A19" s="90">
        <v>43006.562488426003</v>
      </c>
      <c r="B19" s="3">
        <v>43013</v>
      </c>
      <c r="C19" s="107">
        <v>300</v>
      </c>
      <c r="D19" s="89" t="s">
        <v>186</v>
      </c>
    </row>
    <row r="20" spans="1:4" x14ac:dyDescent="0.25">
      <c r="A20" s="90">
        <v>43006.568055556003</v>
      </c>
      <c r="B20" s="3">
        <v>43013</v>
      </c>
      <c r="C20" s="107">
        <v>50</v>
      </c>
      <c r="D20" s="89" t="s">
        <v>187</v>
      </c>
    </row>
    <row r="21" spans="1:4" x14ac:dyDescent="0.25">
      <c r="A21" s="90">
        <v>43006.571273148002</v>
      </c>
      <c r="B21" s="3">
        <v>43013</v>
      </c>
      <c r="C21" s="107">
        <v>10</v>
      </c>
      <c r="D21" s="89" t="s">
        <v>188</v>
      </c>
    </row>
    <row r="22" spans="1:4" x14ac:dyDescent="0.25">
      <c r="A22" s="90">
        <v>43006.63837963</v>
      </c>
      <c r="B22" s="3">
        <v>43013</v>
      </c>
      <c r="C22" s="107">
        <v>100</v>
      </c>
      <c r="D22" s="89" t="s">
        <v>189</v>
      </c>
    </row>
    <row r="23" spans="1:4" x14ac:dyDescent="0.25">
      <c r="A23" s="90">
        <v>43006.675914352003</v>
      </c>
      <c r="B23" s="3">
        <v>43013</v>
      </c>
      <c r="C23" s="107">
        <v>300</v>
      </c>
      <c r="D23" s="89" t="s">
        <v>190</v>
      </c>
    </row>
    <row r="24" spans="1:4" x14ac:dyDescent="0.25">
      <c r="A24" s="90">
        <v>43006.783460648003</v>
      </c>
      <c r="B24" s="3">
        <v>43013</v>
      </c>
      <c r="C24" s="107">
        <v>300</v>
      </c>
      <c r="D24" s="89" t="s">
        <v>191</v>
      </c>
    </row>
    <row r="25" spans="1:4" x14ac:dyDescent="0.25">
      <c r="A25" s="90">
        <v>43006.878009259002</v>
      </c>
      <c r="B25" s="3">
        <v>43013</v>
      </c>
      <c r="C25" s="107">
        <v>100</v>
      </c>
      <c r="D25" s="89" t="s">
        <v>192</v>
      </c>
    </row>
    <row r="26" spans="1:4" x14ac:dyDescent="0.25">
      <c r="A26" s="90">
        <v>43006.982013888999</v>
      </c>
      <c r="B26" s="3">
        <v>43013</v>
      </c>
      <c r="C26" s="107">
        <v>100</v>
      </c>
      <c r="D26" s="89" t="s">
        <v>193</v>
      </c>
    </row>
    <row r="27" spans="1:4" x14ac:dyDescent="0.25">
      <c r="A27" s="90">
        <v>43008.545266203997</v>
      </c>
      <c r="B27" s="3">
        <v>43013</v>
      </c>
      <c r="C27" s="107">
        <v>50</v>
      </c>
      <c r="D27" s="89" t="s">
        <v>135</v>
      </c>
    </row>
    <row r="28" spans="1:4" x14ac:dyDescent="0.25">
      <c r="A28" s="90">
        <v>43008.768217593002</v>
      </c>
      <c r="B28" s="3">
        <v>43013</v>
      </c>
      <c r="C28" s="107">
        <v>300</v>
      </c>
      <c r="D28" s="89" t="s">
        <v>131</v>
      </c>
    </row>
    <row r="29" spans="1:4" x14ac:dyDescent="0.25">
      <c r="A29" s="122">
        <v>43009.817731481002</v>
      </c>
      <c r="B29" s="3">
        <v>43013</v>
      </c>
      <c r="C29" s="124">
        <v>1000</v>
      </c>
      <c r="D29" s="125" t="s">
        <v>461</v>
      </c>
    </row>
    <row r="30" spans="1:4" x14ac:dyDescent="0.25">
      <c r="A30" s="122">
        <v>43009.827789351999</v>
      </c>
      <c r="B30" s="3">
        <v>43013</v>
      </c>
      <c r="C30" s="124">
        <v>500</v>
      </c>
      <c r="D30" s="125" t="s">
        <v>462</v>
      </c>
    </row>
    <row r="31" spans="1:4" x14ac:dyDescent="0.25">
      <c r="A31" s="122">
        <v>43009.849733796</v>
      </c>
      <c r="B31" s="3">
        <v>43013</v>
      </c>
      <c r="C31" s="124">
        <v>300</v>
      </c>
      <c r="D31" s="125" t="s">
        <v>137</v>
      </c>
    </row>
    <row r="32" spans="1:4" x14ac:dyDescent="0.25">
      <c r="A32" s="122">
        <v>43009.974097222002</v>
      </c>
      <c r="B32" s="3">
        <v>43013</v>
      </c>
      <c r="C32" s="124">
        <v>500</v>
      </c>
      <c r="D32" s="125" t="s">
        <v>181</v>
      </c>
    </row>
    <row r="33" spans="1:4" x14ac:dyDescent="0.25">
      <c r="A33" s="122">
        <v>43010.280763889001</v>
      </c>
      <c r="B33" s="3">
        <v>43013</v>
      </c>
      <c r="C33" s="124">
        <v>300</v>
      </c>
      <c r="D33" s="125" t="s">
        <v>133</v>
      </c>
    </row>
    <row r="34" spans="1:4" x14ac:dyDescent="0.25">
      <c r="A34" s="122">
        <v>43010.385104166999</v>
      </c>
      <c r="B34" s="3">
        <v>43013</v>
      </c>
      <c r="C34" s="124">
        <v>200</v>
      </c>
      <c r="D34" s="125" t="s">
        <v>463</v>
      </c>
    </row>
    <row r="35" spans="1:4" x14ac:dyDescent="0.25">
      <c r="A35" s="122">
        <v>43010.550208332999</v>
      </c>
      <c r="B35" s="3">
        <v>43013</v>
      </c>
      <c r="C35" s="124">
        <v>500</v>
      </c>
      <c r="D35" s="125" t="s">
        <v>464</v>
      </c>
    </row>
    <row r="36" spans="1:4" x14ac:dyDescent="0.25">
      <c r="A36" s="122">
        <v>43010.726203703998</v>
      </c>
      <c r="B36" s="3">
        <v>43013</v>
      </c>
      <c r="C36" s="124">
        <v>250</v>
      </c>
      <c r="D36" s="125" t="s">
        <v>142</v>
      </c>
    </row>
    <row r="37" spans="1:4" x14ac:dyDescent="0.25">
      <c r="A37" s="122">
        <v>43011.489293981002</v>
      </c>
      <c r="B37" s="3">
        <v>43013</v>
      </c>
      <c r="C37" s="124">
        <v>100</v>
      </c>
      <c r="D37" s="125" t="s">
        <v>465</v>
      </c>
    </row>
    <row r="38" spans="1:4" x14ac:dyDescent="0.25">
      <c r="A38" s="122">
        <v>43011.592997685002</v>
      </c>
      <c r="B38" s="3">
        <v>43013</v>
      </c>
      <c r="C38" s="124">
        <v>100</v>
      </c>
      <c r="D38" s="125" t="s">
        <v>466</v>
      </c>
    </row>
    <row r="39" spans="1:4" x14ac:dyDescent="0.25">
      <c r="A39" s="122">
        <v>43011.626585648002</v>
      </c>
      <c r="B39" s="3">
        <v>43013</v>
      </c>
      <c r="C39" s="124">
        <v>1000</v>
      </c>
      <c r="D39" s="125" t="s">
        <v>467</v>
      </c>
    </row>
    <row r="40" spans="1:4" x14ac:dyDescent="0.25">
      <c r="A40" s="122">
        <v>43011.628391204002</v>
      </c>
      <c r="B40" s="3">
        <v>43013</v>
      </c>
      <c r="C40" s="124">
        <v>200</v>
      </c>
      <c r="D40" s="125" t="s">
        <v>468</v>
      </c>
    </row>
    <row r="41" spans="1:4" x14ac:dyDescent="0.25">
      <c r="A41" s="122">
        <v>43011.666157407002</v>
      </c>
      <c r="B41" s="3">
        <v>43013</v>
      </c>
      <c r="C41" s="124">
        <v>500</v>
      </c>
      <c r="D41" s="125" t="s">
        <v>141</v>
      </c>
    </row>
    <row r="42" spans="1:4" x14ac:dyDescent="0.25">
      <c r="A42" s="122">
        <v>43011.777199074</v>
      </c>
      <c r="B42" s="3">
        <v>43013</v>
      </c>
      <c r="C42" s="124">
        <v>300</v>
      </c>
      <c r="D42" s="125" t="s">
        <v>469</v>
      </c>
    </row>
    <row r="43" spans="1:4" x14ac:dyDescent="0.25">
      <c r="A43" s="122">
        <v>43011.801793981002</v>
      </c>
      <c r="B43" s="3">
        <v>43013</v>
      </c>
      <c r="C43" s="124">
        <v>500</v>
      </c>
      <c r="D43" s="125" t="s">
        <v>470</v>
      </c>
    </row>
    <row r="44" spans="1:4" x14ac:dyDescent="0.25">
      <c r="A44" s="122">
        <v>43011.879571758996</v>
      </c>
      <c r="B44" s="3">
        <v>43013</v>
      </c>
      <c r="C44" s="124">
        <v>100</v>
      </c>
      <c r="D44" s="125" t="s">
        <v>134</v>
      </c>
    </row>
    <row r="45" spans="1:4" x14ac:dyDescent="0.25">
      <c r="A45" s="122">
        <v>43011.892974536997</v>
      </c>
      <c r="B45" s="3">
        <v>43013</v>
      </c>
      <c r="C45" s="124">
        <v>200</v>
      </c>
      <c r="D45" s="125" t="s">
        <v>471</v>
      </c>
    </row>
    <row r="46" spans="1:4" x14ac:dyDescent="0.25">
      <c r="A46" s="122">
        <v>43011.951666667002</v>
      </c>
      <c r="B46" s="3">
        <v>43013</v>
      </c>
      <c r="C46" s="124">
        <v>250</v>
      </c>
      <c r="D46" s="125" t="s">
        <v>142</v>
      </c>
    </row>
    <row r="47" spans="1:4" x14ac:dyDescent="0.25">
      <c r="A47" s="122">
        <v>43011.987592593003</v>
      </c>
      <c r="B47" s="3">
        <v>43013</v>
      </c>
      <c r="C47" s="124">
        <v>300</v>
      </c>
      <c r="D47" s="125" t="s">
        <v>472</v>
      </c>
    </row>
    <row r="48" spans="1:4" x14ac:dyDescent="0.25">
      <c r="A48" s="122">
        <v>43012.470509259001</v>
      </c>
      <c r="B48" s="3"/>
      <c r="C48" s="124">
        <v>500</v>
      </c>
      <c r="D48" s="125" t="s">
        <v>131</v>
      </c>
    </row>
    <row r="49" spans="1:4" x14ac:dyDescent="0.25">
      <c r="A49" s="122">
        <v>43013.725543981003</v>
      </c>
      <c r="B49" s="3"/>
      <c r="C49" s="124">
        <v>150</v>
      </c>
      <c r="D49" s="125" t="s">
        <v>139</v>
      </c>
    </row>
    <row r="50" spans="1:4" x14ac:dyDescent="0.25">
      <c r="A50" s="122">
        <v>43014.918611111003</v>
      </c>
      <c r="B50" s="3"/>
      <c r="C50" s="124">
        <v>1000</v>
      </c>
      <c r="D50" s="125" t="s">
        <v>473</v>
      </c>
    </row>
    <row r="51" spans="1:4" x14ac:dyDescent="0.25">
      <c r="A51" s="122">
        <v>43015.108946758999</v>
      </c>
      <c r="B51" s="3"/>
      <c r="C51" s="124">
        <v>200</v>
      </c>
      <c r="D51" s="125" t="s">
        <v>474</v>
      </c>
    </row>
    <row r="52" spans="1:4" x14ac:dyDescent="0.25">
      <c r="A52" s="122">
        <v>43015.897997685002</v>
      </c>
      <c r="B52" s="3"/>
      <c r="C52" s="124">
        <v>100</v>
      </c>
      <c r="D52" s="125" t="s">
        <v>475</v>
      </c>
    </row>
    <row r="53" spans="1:4" x14ac:dyDescent="0.25">
      <c r="A53" s="122">
        <v>43016.781064814997</v>
      </c>
      <c r="B53" s="3"/>
      <c r="C53" s="124">
        <v>500</v>
      </c>
      <c r="D53" s="125" t="s">
        <v>466</v>
      </c>
    </row>
    <row r="54" spans="1:4" x14ac:dyDescent="0.25">
      <c r="A54" s="122">
        <v>43019.669687499998</v>
      </c>
      <c r="B54" s="3"/>
      <c r="C54" s="124">
        <v>100</v>
      </c>
      <c r="D54" s="125" t="s">
        <v>476</v>
      </c>
    </row>
    <row r="55" spans="1:4" x14ac:dyDescent="0.25">
      <c r="A55" s="122">
        <v>43020.809780092997</v>
      </c>
      <c r="B55" s="3"/>
      <c r="C55" s="124">
        <v>200</v>
      </c>
      <c r="D55" s="125" t="s">
        <v>131</v>
      </c>
    </row>
    <row r="56" spans="1:4" x14ac:dyDescent="0.25">
      <c r="A56" s="122">
        <v>43024.803449074003</v>
      </c>
      <c r="B56" s="3"/>
      <c r="C56" s="124">
        <v>300</v>
      </c>
      <c r="D56" s="125" t="s">
        <v>137</v>
      </c>
    </row>
    <row r="57" spans="1:4" x14ac:dyDescent="0.25">
      <c r="A57" s="122">
        <v>43025.428587962997</v>
      </c>
      <c r="B57" s="3"/>
      <c r="C57" s="124">
        <v>200</v>
      </c>
      <c r="D57" s="125" t="s">
        <v>477</v>
      </c>
    </row>
    <row r="58" spans="1:4" x14ac:dyDescent="0.25">
      <c r="A58" s="122">
        <v>43025.506631944001</v>
      </c>
      <c r="B58" s="3"/>
      <c r="C58" s="124">
        <v>400</v>
      </c>
      <c r="D58" s="125" t="s">
        <v>478</v>
      </c>
    </row>
    <row r="59" spans="1:4" x14ac:dyDescent="0.25">
      <c r="A59" s="122">
        <v>43025.524201389002</v>
      </c>
      <c r="B59" s="3"/>
      <c r="C59" s="124">
        <v>200</v>
      </c>
      <c r="D59" s="125" t="s">
        <v>469</v>
      </c>
    </row>
    <row r="60" spans="1:4" x14ac:dyDescent="0.25">
      <c r="A60" s="122">
        <v>43025.539583332997</v>
      </c>
      <c r="B60" s="3"/>
      <c r="C60" s="124">
        <v>300</v>
      </c>
      <c r="D60" s="125" t="s">
        <v>479</v>
      </c>
    </row>
    <row r="61" spans="1:4" x14ac:dyDescent="0.25">
      <c r="A61" s="122">
        <v>43025.553240740999</v>
      </c>
      <c r="B61" s="3"/>
      <c r="C61" s="124">
        <v>300</v>
      </c>
      <c r="D61" s="125" t="s">
        <v>462</v>
      </c>
    </row>
    <row r="62" spans="1:4" x14ac:dyDescent="0.25">
      <c r="A62" s="122">
        <v>43025.751469907002</v>
      </c>
      <c r="B62" s="3"/>
      <c r="C62" s="124">
        <v>50</v>
      </c>
      <c r="D62" s="125" t="s">
        <v>480</v>
      </c>
    </row>
    <row r="63" spans="1:4" x14ac:dyDescent="0.25">
      <c r="A63" s="122">
        <v>43025.758634259</v>
      </c>
      <c r="B63" s="3"/>
      <c r="C63" s="124">
        <v>15</v>
      </c>
      <c r="D63" s="125" t="s">
        <v>481</v>
      </c>
    </row>
    <row r="64" spans="1:4" x14ac:dyDescent="0.25">
      <c r="A64" s="122">
        <v>43025.759849536997</v>
      </c>
      <c r="B64" s="3"/>
      <c r="C64" s="124">
        <v>50</v>
      </c>
      <c r="D64" s="125" t="s">
        <v>482</v>
      </c>
    </row>
    <row r="65" spans="1:4" x14ac:dyDescent="0.25">
      <c r="A65" s="122">
        <v>43025.761203704002</v>
      </c>
      <c r="B65" s="3"/>
      <c r="C65" s="124">
        <v>300</v>
      </c>
      <c r="D65" s="125" t="s">
        <v>483</v>
      </c>
    </row>
    <row r="66" spans="1:4" x14ac:dyDescent="0.25">
      <c r="A66" s="122">
        <v>43025.921574073996</v>
      </c>
      <c r="B66" s="3"/>
      <c r="C66" s="124">
        <v>100</v>
      </c>
      <c r="D66" s="125" t="s">
        <v>484</v>
      </c>
    </row>
    <row r="67" spans="1:4" x14ac:dyDescent="0.25">
      <c r="A67" s="122">
        <v>43025.973668981002</v>
      </c>
      <c r="B67" s="3"/>
      <c r="C67" s="124">
        <v>200</v>
      </c>
      <c r="D67" s="125" t="s">
        <v>485</v>
      </c>
    </row>
    <row r="68" spans="1:4" x14ac:dyDescent="0.25">
      <c r="A68" s="122">
        <v>43026.660439815001</v>
      </c>
      <c r="B68" s="3"/>
      <c r="C68" s="124">
        <v>100</v>
      </c>
      <c r="D68" s="125" t="s">
        <v>132</v>
      </c>
    </row>
    <row r="69" spans="1:4" x14ac:dyDescent="0.25">
      <c r="A69" s="122">
        <v>43026.733101851998</v>
      </c>
      <c r="B69" s="3"/>
      <c r="C69" s="124">
        <v>35</v>
      </c>
      <c r="D69" s="125" t="s">
        <v>486</v>
      </c>
    </row>
    <row r="70" spans="1:4" x14ac:dyDescent="0.25">
      <c r="A70" s="122">
        <v>43027.289363426004</v>
      </c>
      <c r="B70" s="3"/>
      <c r="C70" s="124">
        <v>300</v>
      </c>
      <c r="D70" s="125" t="s">
        <v>138</v>
      </c>
    </row>
    <row r="71" spans="1:4" x14ac:dyDescent="0.25">
      <c r="A71" s="122">
        <v>43028.571724537003</v>
      </c>
      <c r="B71" s="3"/>
      <c r="C71" s="124">
        <v>200</v>
      </c>
      <c r="D71" s="125" t="s">
        <v>131</v>
      </c>
    </row>
    <row r="72" spans="1:4" x14ac:dyDescent="0.25">
      <c r="A72" s="122">
        <v>43028.739293981002</v>
      </c>
      <c r="B72" s="3"/>
      <c r="C72" s="124">
        <v>200</v>
      </c>
      <c r="D72" s="125" t="s">
        <v>487</v>
      </c>
    </row>
    <row r="73" spans="1:4" x14ac:dyDescent="0.25">
      <c r="A73" s="122">
        <v>43028.766435185004</v>
      </c>
      <c r="B73" s="3"/>
      <c r="C73" s="124">
        <v>200</v>
      </c>
      <c r="D73" s="125" t="s">
        <v>487</v>
      </c>
    </row>
    <row r="74" spans="1:4" x14ac:dyDescent="0.25">
      <c r="A74" s="122">
        <v>43028.970011573998</v>
      </c>
      <c r="B74" s="3"/>
      <c r="C74" s="124">
        <v>600</v>
      </c>
      <c r="D74" s="125" t="s">
        <v>462</v>
      </c>
    </row>
    <row r="75" spans="1:4" x14ac:dyDescent="0.25">
      <c r="A75" s="122">
        <v>43029.881597222004</v>
      </c>
      <c r="B75" s="3"/>
      <c r="C75" s="124">
        <v>300</v>
      </c>
      <c r="D75" s="125" t="s">
        <v>488</v>
      </c>
    </row>
    <row r="76" spans="1:4" x14ac:dyDescent="0.25">
      <c r="A76" s="122">
        <v>43030.983599537001</v>
      </c>
      <c r="B76" s="3"/>
      <c r="C76" s="124">
        <v>50</v>
      </c>
      <c r="D76" s="125" t="s">
        <v>489</v>
      </c>
    </row>
    <row r="77" spans="1:4" x14ac:dyDescent="0.25">
      <c r="A77" s="122">
        <v>43033.475567130001</v>
      </c>
      <c r="B77" s="3"/>
      <c r="C77" s="124">
        <v>70</v>
      </c>
      <c r="D77" s="125" t="s">
        <v>490</v>
      </c>
    </row>
    <row r="78" spans="1:4" x14ac:dyDescent="0.25">
      <c r="A78" s="122">
        <v>43033.917013888997</v>
      </c>
      <c r="B78" s="3"/>
      <c r="C78" s="124">
        <v>500</v>
      </c>
      <c r="D78" s="125" t="s">
        <v>182</v>
      </c>
    </row>
    <row r="79" spans="1:4" x14ac:dyDescent="0.25">
      <c r="A79" s="122">
        <v>43034.140173610998</v>
      </c>
      <c r="B79" s="3"/>
      <c r="C79" s="124">
        <v>100</v>
      </c>
      <c r="D79" s="125" t="s">
        <v>477</v>
      </c>
    </row>
    <row r="80" spans="1:4" x14ac:dyDescent="0.25">
      <c r="A80" s="122">
        <v>43034.381840278002</v>
      </c>
      <c r="B80" s="3"/>
      <c r="C80" s="124">
        <v>100</v>
      </c>
      <c r="D80" s="125" t="s">
        <v>134</v>
      </c>
    </row>
    <row r="81" spans="1:4" x14ac:dyDescent="0.25">
      <c r="A81" s="122">
        <v>43034.746921295999</v>
      </c>
      <c r="B81" s="3"/>
      <c r="C81" s="124">
        <v>200</v>
      </c>
      <c r="D81" s="125" t="s">
        <v>140</v>
      </c>
    </row>
    <row r="82" spans="1:4" x14ac:dyDescent="0.25">
      <c r="A82" s="122">
        <v>43035.116678241</v>
      </c>
      <c r="B82" s="3"/>
      <c r="C82" s="124">
        <v>100</v>
      </c>
      <c r="D82" s="125" t="s">
        <v>477</v>
      </c>
    </row>
    <row r="83" spans="1:4" x14ac:dyDescent="0.25">
      <c r="A83" s="122">
        <v>43037.777141204002</v>
      </c>
      <c r="B83" s="3"/>
      <c r="C83" s="124">
        <v>65</v>
      </c>
      <c r="D83" s="125" t="s">
        <v>491</v>
      </c>
    </row>
    <row r="84" spans="1:4" x14ac:dyDescent="0.25">
      <c r="A84" s="122">
        <v>43038.609085648</v>
      </c>
      <c r="B84" s="3"/>
      <c r="C84" s="124">
        <v>300</v>
      </c>
      <c r="D84" s="125" t="s">
        <v>492</v>
      </c>
    </row>
    <row r="85" spans="1:4" x14ac:dyDescent="0.25">
      <c r="A85" s="122">
        <v>43039.788067130001</v>
      </c>
      <c r="B85" s="3"/>
      <c r="C85" s="124">
        <v>10</v>
      </c>
      <c r="D85" s="125" t="s">
        <v>491</v>
      </c>
    </row>
    <row r="86" spans="1:4" ht="30" customHeight="1" x14ac:dyDescent="0.25">
      <c r="A86" s="149" t="s">
        <v>28</v>
      </c>
      <c r="B86" s="150"/>
      <c r="C86" s="78">
        <f>SUM(C9:C47)-1101.4</f>
        <v>10228.6</v>
      </c>
      <c r="D86" s="76"/>
    </row>
    <row r="87" spans="1:4" ht="30" customHeight="1" x14ac:dyDescent="0.25">
      <c r="A87" s="149" t="s">
        <v>144</v>
      </c>
      <c r="B87" s="150"/>
      <c r="C87" s="78">
        <f>SUM(C48:C85)-687.6</f>
        <v>7907.4</v>
      </c>
      <c r="D87" s="76"/>
    </row>
    <row r="88" spans="1:4" x14ac:dyDescent="0.25">
      <c r="C88" s="77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87:B87"/>
    <mergeCell ref="B1:D1"/>
    <mergeCell ref="B2:D2"/>
    <mergeCell ref="B4:D4"/>
    <mergeCell ref="B5:D5"/>
    <mergeCell ref="C6:D6"/>
    <mergeCell ref="A86:B86"/>
  </mergeCells>
  <pageMargins left="0.7" right="0.7" top="0.75" bottom="0.75" header="0.3" footer="0.3"/>
  <ignoredErrors>
    <ignoredError sqref="D9:D28 D29:D85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52"/>
  <sheetViews>
    <sheetView showGridLines="0" workbookViewId="0">
      <selection activeCell="A8" sqref="A8"/>
    </sheetView>
  </sheetViews>
  <sheetFormatPr defaultRowHeight="15" x14ac:dyDescent="0.25"/>
  <cols>
    <col min="1" max="2" width="20.7109375" customWidth="1"/>
    <col min="3" max="3" width="40.7109375" customWidth="1"/>
    <col min="4" max="4" width="59.42578125" customWidth="1"/>
  </cols>
  <sheetData>
    <row r="1" spans="1:4" ht="18.75" x14ac:dyDescent="0.3">
      <c r="B1" s="144" t="s">
        <v>16</v>
      </c>
      <c r="C1" s="144"/>
      <c r="D1" s="144"/>
    </row>
    <row r="2" spans="1:4" ht="18.75" x14ac:dyDescent="0.3">
      <c r="B2" s="144" t="s">
        <v>17</v>
      </c>
      <c r="C2" s="144"/>
      <c r="D2" s="144"/>
    </row>
    <row r="3" spans="1:4" ht="18" customHeight="1" x14ac:dyDescent="0.3">
      <c r="B3" s="8"/>
      <c r="C3" s="8"/>
    </row>
    <row r="4" spans="1:4" ht="18.75" x14ac:dyDescent="0.25">
      <c r="B4" s="145" t="s">
        <v>11</v>
      </c>
      <c r="C4" s="145"/>
      <c r="D4" s="145"/>
    </row>
    <row r="5" spans="1:4" ht="18.75" x14ac:dyDescent="0.25">
      <c r="B5" s="145" t="s">
        <v>18</v>
      </c>
      <c r="C5" s="145"/>
      <c r="D5" s="145"/>
    </row>
    <row r="6" spans="1:4" ht="18.75" x14ac:dyDescent="0.3">
      <c r="B6" s="146" t="s">
        <v>205</v>
      </c>
      <c r="C6" s="146"/>
      <c r="D6" s="146"/>
    </row>
    <row r="9" spans="1:4" x14ac:dyDescent="0.25">
      <c r="A9" s="10" t="s">
        <v>0</v>
      </c>
      <c r="B9" s="28" t="s">
        <v>7</v>
      </c>
      <c r="C9" s="53" t="s">
        <v>1</v>
      </c>
      <c r="D9" s="29" t="s">
        <v>34</v>
      </c>
    </row>
    <row r="10" spans="1:4" x14ac:dyDescent="0.25">
      <c r="A10" s="156" t="s">
        <v>41</v>
      </c>
      <c r="B10" s="157"/>
      <c r="C10" s="157"/>
      <c r="D10" s="158"/>
    </row>
    <row r="11" spans="1:4" x14ac:dyDescent="0.25">
      <c r="A11" s="99" t="s">
        <v>228</v>
      </c>
      <c r="B11" s="100">
        <v>1000</v>
      </c>
      <c r="C11" s="110" t="s">
        <v>267</v>
      </c>
      <c r="D11" s="101" t="s">
        <v>44</v>
      </c>
    </row>
    <row r="12" spans="1:4" ht="15" customHeight="1" x14ac:dyDescent="0.25">
      <c r="A12" s="99" t="s">
        <v>228</v>
      </c>
      <c r="B12" s="100">
        <v>300</v>
      </c>
      <c r="C12" s="110" t="s">
        <v>268</v>
      </c>
      <c r="D12" s="101" t="s">
        <v>152</v>
      </c>
    </row>
    <row r="13" spans="1:4" ht="15" customHeight="1" x14ac:dyDescent="0.25">
      <c r="A13" s="99" t="s">
        <v>228</v>
      </c>
      <c r="B13" s="100">
        <v>500</v>
      </c>
      <c r="C13" s="110" t="s">
        <v>46</v>
      </c>
      <c r="D13" s="101" t="s">
        <v>44</v>
      </c>
    </row>
    <row r="14" spans="1:4" ht="15" customHeight="1" x14ac:dyDescent="0.25">
      <c r="A14" s="99" t="s">
        <v>228</v>
      </c>
      <c r="B14" s="100">
        <v>500</v>
      </c>
      <c r="C14" s="110" t="s">
        <v>269</v>
      </c>
      <c r="D14" s="101" t="s">
        <v>44</v>
      </c>
    </row>
    <row r="15" spans="1:4" ht="15" customHeight="1" x14ac:dyDescent="0.25">
      <c r="A15" s="99" t="s">
        <v>228</v>
      </c>
      <c r="B15" s="100">
        <v>100</v>
      </c>
      <c r="C15" s="110" t="s">
        <v>47</v>
      </c>
      <c r="D15" s="101" t="s">
        <v>44</v>
      </c>
    </row>
    <row r="16" spans="1:4" ht="15" customHeight="1" x14ac:dyDescent="0.25">
      <c r="A16" s="99" t="s">
        <v>228</v>
      </c>
      <c r="B16" s="100">
        <v>150</v>
      </c>
      <c r="C16" s="110" t="s">
        <v>270</v>
      </c>
      <c r="D16" s="101" t="s">
        <v>44</v>
      </c>
    </row>
    <row r="17" spans="1:4" ht="15" customHeight="1" x14ac:dyDescent="0.25">
      <c r="A17" s="99" t="s">
        <v>228</v>
      </c>
      <c r="B17" s="100">
        <v>1000</v>
      </c>
      <c r="C17" s="110" t="s">
        <v>271</v>
      </c>
      <c r="D17" s="101" t="s">
        <v>44</v>
      </c>
    </row>
    <row r="18" spans="1:4" ht="15" customHeight="1" x14ac:dyDescent="0.25">
      <c r="A18" s="99" t="s">
        <v>228</v>
      </c>
      <c r="B18" s="100">
        <v>3200</v>
      </c>
      <c r="C18" s="110" t="s">
        <v>48</v>
      </c>
      <c r="D18" s="101" t="s">
        <v>272</v>
      </c>
    </row>
    <row r="19" spans="1:4" ht="15" customHeight="1" x14ac:dyDescent="0.25">
      <c r="A19" s="99" t="s">
        <v>228</v>
      </c>
      <c r="B19" s="100">
        <v>300</v>
      </c>
      <c r="C19" s="110" t="s">
        <v>150</v>
      </c>
      <c r="D19" s="101" t="s">
        <v>44</v>
      </c>
    </row>
    <row r="20" spans="1:4" ht="15" customHeight="1" x14ac:dyDescent="0.25">
      <c r="A20" s="99" t="s">
        <v>228</v>
      </c>
      <c r="B20" s="100">
        <v>100</v>
      </c>
      <c r="C20" s="110" t="s">
        <v>273</v>
      </c>
      <c r="D20" s="101" t="s">
        <v>44</v>
      </c>
    </row>
    <row r="21" spans="1:4" ht="15" customHeight="1" x14ac:dyDescent="0.25">
      <c r="A21" s="99" t="s">
        <v>228</v>
      </c>
      <c r="B21" s="100">
        <v>150</v>
      </c>
      <c r="C21" s="110" t="s">
        <v>149</v>
      </c>
      <c r="D21" s="101" t="s">
        <v>44</v>
      </c>
    </row>
    <row r="22" spans="1:4" ht="15" customHeight="1" x14ac:dyDescent="0.25">
      <c r="A22" s="99" t="s">
        <v>228</v>
      </c>
      <c r="B22" s="100">
        <v>150</v>
      </c>
      <c r="C22" s="110" t="s">
        <v>151</v>
      </c>
      <c r="D22" s="101" t="s">
        <v>44</v>
      </c>
    </row>
    <row r="23" spans="1:4" ht="15" customHeight="1" x14ac:dyDescent="0.25">
      <c r="A23" s="99" t="s">
        <v>228</v>
      </c>
      <c r="B23" s="100">
        <v>300</v>
      </c>
      <c r="C23" s="110" t="s">
        <v>274</v>
      </c>
      <c r="D23" s="101" t="s">
        <v>44</v>
      </c>
    </row>
    <row r="24" spans="1:4" ht="15" customHeight="1" x14ac:dyDescent="0.25">
      <c r="A24" s="99" t="s">
        <v>228</v>
      </c>
      <c r="B24" s="100">
        <v>1000</v>
      </c>
      <c r="C24" s="110" t="s">
        <v>275</v>
      </c>
      <c r="D24" s="101" t="s">
        <v>44</v>
      </c>
    </row>
    <row r="25" spans="1:4" ht="15" customHeight="1" x14ac:dyDescent="0.25">
      <c r="A25" s="99" t="s">
        <v>228</v>
      </c>
      <c r="B25" s="100">
        <v>50</v>
      </c>
      <c r="C25" s="110" t="s">
        <v>276</v>
      </c>
      <c r="D25" s="101" t="s">
        <v>44</v>
      </c>
    </row>
    <row r="26" spans="1:4" ht="15" customHeight="1" x14ac:dyDescent="0.25">
      <c r="A26" s="99" t="s">
        <v>231</v>
      </c>
      <c r="B26" s="100">
        <v>1000</v>
      </c>
      <c r="C26" s="110" t="s">
        <v>277</v>
      </c>
      <c r="D26" s="101" t="s">
        <v>152</v>
      </c>
    </row>
    <row r="27" spans="1:4" ht="15" customHeight="1" x14ac:dyDescent="0.25">
      <c r="A27" s="99" t="s">
        <v>231</v>
      </c>
      <c r="B27" s="100">
        <v>500</v>
      </c>
      <c r="C27" s="110" t="s">
        <v>278</v>
      </c>
      <c r="D27" s="101" t="s">
        <v>78</v>
      </c>
    </row>
    <row r="28" spans="1:4" ht="15" customHeight="1" x14ac:dyDescent="0.25">
      <c r="A28" s="99" t="s">
        <v>231</v>
      </c>
      <c r="B28" s="100">
        <v>300</v>
      </c>
      <c r="C28" s="110" t="s">
        <v>279</v>
      </c>
      <c r="D28" s="101" t="s">
        <v>280</v>
      </c>
    </row>
    <row r="29" spans="1:4" ht="15" customHeight="1" x14ac:dyDescent="0.25">
      <c r="A29" s="99" t="s">
        <v>231</v>
      </c>
      <c r="B29" s="100">
        <v>300</v>
      </c>
      <c r="C29" s="110" t="s">
        <v>281</v>
      </c>
      <c r="D29" s="101" t="s">
        <v>44</v>
      </c>
    </row>
    <row r="30" spans="1:4" ht="15" customHeight="1" x14ac:dyDescent="0.25">
      <c r="A30" s="99" t="s">
        <v>231</v>
      </c>
      <c r="B30" s="100">
        <v>700</v>
      </c>
      <c r="C30" s="110" t="s">
        <v>282</v>
      </c>
      <c r="D30" s="101" t="s">
        <v>44</v>
      </c>
    </row>
    <row r="31" spans="1:4" ht="15" customHeight="1" x14ac:dyDescent="0.25">
      <c r="A31" s="99" t="s">
        <v>231</v>
      </c>
      <c r="B31" s="100">
        <v>500</v>
      </c>
      <c r="C31" s="110" t="s">
        <v>283</v>
      </c>
      <c r="D31" s="101" t="s">
        <v>44</v>
      </c>
    </row>
    <row r="32" spans="1:4" ht="15" customHeight="1" x14ac:dyDescent="0.25">
      <c r="A32" s="99" t="s">
        <v>231</v>
      </c>
      <c r="B32" s="100">
        <v>500</v>
      </c>
      <c r="C32" s="110" t="s">
        <v>45</v>
      </c>
      <c r="D32" s="101" t="s">
        <v>152</v>
      </c>
    </row>
    <row r="33" spans="1:4" x14ac:dyDescent="0.25">
      <c r="A33" s="99" t="s">
        <v>284</v>
      </c>
      <c r="B33" s="100">
        <v>7000</v>
      </c>
      <c r="C33" s="110" t="s">
        <v>285</v>
      </c>
      <c r="D33" s="101" t="s">
        <v>286</v>
      </c>
    </row>
    <row r="34" spans="1:4" x14ac:dyDescent="0.25">
      <c r="A34" s="99" t="s">
        <v>284</v>
      </c>
      <c r="B34" s="100">
        <v>500</v>
      </c>
      <c r="C34" s="110" t="s">
        <v>287</v>
      </c>
      <c r="D34" s="101" t="s">
        <v>152</v>
      </c>
    </row>
    <row r="35" spans="1:4" ht="15" customHeight="1" x14ac:dyDescent="0.25">
      <c r="A35" s="99" t="s">
        <v>284</v>
      </c>
      <c r="B35" s="100">
        <v>300</v>
      </c>
      <c r="C35" s="110" t="s">
        <v>56</v>
      </c>
      <c r="D35" s="101" t="s">
        <v>44</v>
      </c>
    </row>
    <row r="36" spans="1:4" x14ac:dyDescent="0.25">
      <c r="A36" s="99" t="s">
        <v>284</v>
      </c>
      <c r="B36" s="100">
        <v>200</v>
      </c>
      <c r="C36" s="110" t="s">
        <v>288</v>
      </c>
      <c r="D36" s="101" t="s">
        <v>44</v>
      </c>
    </row>
    <row r="37" spans="1:4" ht="15" customHeight="1" x14ac:dyDescent="0.25">
      <c r="A37" s="99" t="s">
        <v>284</v>
      </c>
      <c r="B37" s="100">
        <v>500</v>
      </c>
      <c r="C37" s="110" t="s">
        <v>289</v>
      </c>
      <c r="D37" s="101" t="s">
        <v>44</v>
      </c>
    </row>
    <row r="38" spans="1:4" x14ac:dyDescent="0.25">
      <c r="A38" s="99" t="s">
        <v>284</v>
      </c>
      <c r="B38" s="100">
        <v>500</v>
      </c>
      <c r="C38" s="110" t="s">
        <v>290</v>
      </c>
      <c r="D38" s="101" t="s">
        <v>280</v>
      </c>
    </row>
    <row r="39" spans="1:4" ht="15" customHeight="1" x14ac:dyDescent="0.25">
      <c r="A39" s="99" t="s">
        <v>284</v>
      </c>
      <c r="B39" s="100">
        <v>200</v>
      </c>
      <c r="C39" s="110" t="s">
        <v>291</v>
      </c>
      <c r="D39" s="101" t="s">
        <v>280</v>
      </c>
    </row>
    <row r="40" spans="1:4" x14ac:dyDescent="0.25">
      <c r="A40" s="99" t="s">
        <v>284</v>
      </c>
      <c r="B40" s="100">
        <v>200</v>
      </c>
      <c r="C40" s="110" t="s">
        <v>292</v>
      </c>
      <c r="D40" s="101" t="s">
        <v>280</v>
      </c>
    </row>
    <row r="41" spans="1:4" x14ac:dyDescent="0.25">
      <c r="A41" s="99" t="s">
        <v>237</v>
      </c>
      <c r="B41" s="100">
        <v>400</v>
      </c>
      <c r="C41" s="110" t="s">
        <v>293</v>
      </c>
      <c r="D41" s="101" t="s">
        <v>44</v>
      </c>
    </row>
    <row r="42" spans="1:4" x14ac:dyDescent="0.25">
      <c r="A42" s="99" t="s">
        <v>237</v>
      </c>
      <c r="B42" s="100">
        <v>500</v>
      </c>
      <c r="C42" s="110" t="s">
        <v>49</v>
      </c>
      <c r="D42" s="101" t="s">
        <v>44</v>
      </c>
    </row>
    <row r="43" spans="1:4" x14ac:dyDescent="0.25">
      <c r="A43" s="99" t="s">
        <v>237</v>
      </c>
      <c r="B43" s="100">
        <v>500</v>
      </c>
      <c r="C43" s="110" t="s">
        <v>45</v>
      </c>
      <c r="D43" s="101" t="s">
        <v>280</v>
      </c>
    </row>
    <row r="44" spans="1:4" x14ac:dyDescent="0.25">
      <c r="A44" s="99" t="s">
        <v>240</v>
      </c>
      <c r="B44" s="100">
        <v>1000</v>
      </c>
      <c r="C44" s="110" t="s">
        <v>294</v>
      </c>
      <c r="D44" s="101" t="s">
        <v>280</v>
      </c>
    </row>
    <row r="45" spans="1:4" x14ac:dyDescent="0.25">
      <c r="A45" s="99" t="s">
        <v>240</v>
      </c>
      <c r="B45" s="100">
        <v>150</v>
      </c>
      <c r="C45" s="110" t="s">
        <v>51</v>
      </c>
      <c r="D45" s="101" t="s">
        <v>44</v>
      </c>
    </row>
    <row r="46" spans="1:4" x14ac:dyDescent="0.25">
      <c r="A46" s="99" t="s">
        <v>240</v>
      </c>
      <c r="B46" s="100">
        <v>200</v>
      </c>
      <c r="C46" s="110" t="s">
        <v>295</v>
      </c>
      <c r="D46" s="101" t="s">
        <v>44</v>
      </c>
    </row>
    <row r="47" spans="1:4" x14ac:dyDescent="0.25">
      <c r="A47" s="99" t="s">
        <v>240</v>
      </c>
      <c r="B47" s="100">
        <v>100</v>
      </c>
      <c r="C47" s="110" t="s">
        <v>52</v>
      </c>
      <c r="D47" s="101" t="s">
        <v>44</v>
      </c>
    </row>
    <row r="48" spans="1:4" ht="15.75" customHeight="1" x14ac:dyDescent="0.25">
      <c r="A48" s="99" t="s">
        <v>262</v>
      </c>
      <c r="B48" s="100">
        <v>12000</v>
      </c>
      <c r="C48" s="110" t="s">
        <v>148</v>
      </c>
      <c r="D48" s="101" t="s">
        <v>44</v>
      </c>
    </row>
    <row r="49" spans="1:4" x14ac:dyDescent="0.25">
      <c r="A49" s="99" t="s">
        <v>262</v>
      </c>
      <c r="B49" s="100">
        <v>500</v>
      </c>
      <c r="C49" s="110" t="s">
        <v>53</v>
      </c>
      <c r="D49" s="101" t="s">
        <v>44</v>
      </c>
    </row>
    <row r="50" spans="1:4" x14ac:dyDescent="0.25">
      <c r="A50" s="99" t="s">
        <v>262</v>
      </c>
      <c r="B50" s="100">
        <v>100</v>
      </c>
      <c r="C50" s="110" t="s">
        <v>296</v>
      </c>
      <c r="D50" s="101" t="s">
        <v>44</v>
      </c>
    </row>
    <row r="51" spans="1:4" x14ac:dyDescent="0.25">
      <c r="A51" s="99" t="s">
        <v>262</v>
      </c>
      <c r="B51" s="100">
        <v>500</v>
      </c>
      <c r="C51" s="110" t="s">
        <v>297</v>
      </c>
      <c r="D51" s="101" t="s">
        <v>44</v>
      </c>
    </row>
    <row r="52" spans="1:4" ht="16.5" customHeight="1" x14ac:dyDescent="0.25">
      <c r="A52" s="99" t="s">
        <v>262</v>
      </c>
      <c r="B52" s="100">
        <v>200</v>
      </c>
      <c r="C52" s="110" t="s">
        <v>54</v>
      </c>
      <c r="D52" s="101" t="s">
        <v>44</v>
      </c>
    </row>
    <row r="53" spans="1:4" x14ac:dyDescent="0.25">
      <c r="A53" s="99" t="s">
        <v>262</v>
      </c>
      <c r="B53" s="100">
        <v>30</v>
      </c>
      <c r="C53" s="110" t="s">
        <v>57</v>
      </c>
      <c r="D53" s="101" t="s">
        <v>44</v>
      </c>
    </row>
    <row r="54" spans="1:4" x14ac:dyDescent="0.25">
      <c r="A54" s="99" t="s">
        <v>262</v>
      </c>
      <c r="B54" s="100">
        <v>100</v>
      </c>
      <c r="C54" s="110" t="s">
        <v>58</v>
      </c>
      <c r="D54" s="101" t="s">
        <v>44</v>
      </c>
    </row>
    <row r="55" spans="1:4" x14ac:dyDescent="0.25">
      <c r="A55" s="99" t="s">
        <v>262</v>
      </c>
      <c r="B55" s="100">
        <v>150</v>
      </c>
      <c r="C55" s="110" t="s">
        <v>59</v>
      </c>
      <c r="D55" s="101" t="s">
        <v>44</v>
      </c>
    </row>
    <row r="56" spans="1:4" x14ac:dyDescent="0.25">
      <c r="A56" s="99" t="s">
        <v>262</v>
      </c>
      <c r="B56" s="100">
        <v>200</v>
      </c>
      <c r="C56" s="110" t="s">
        <v>60</v>
      </c>
      <c r="D56" s="101" t="s">
        <v>44</v>
      </c>
    </row>
    <row r="57" spans="1:4" x14ac:dyDescent="0.25">
      <c r="A57" s="99" t="s">
        <v>262</v>
      </c>
      <c r="B57" s="100">
        <v>1000</v>
      </c>
      <c r="C57" s="110" t="s">
        <v>298</v>
      </c>
      <c r="D57" s="101" t="s">
        <v>280</v>
      </c>
    </row>
    <row r="58" spans="1:4" x14ac:dyDescent="0.25">
      <c r="A58" s="99" t="s">
        <v>262</v>
      </c>
      <c r="B58" s="100">
        <v>5000</v>
      </c>
      <c r="C58" s="110" t="s">
        <v>77</v>
      </c>
      <c r="D58" s="101" t="s">
        <v>44</v>
      </c>
    </row>
    <row r="59" spans="1:4" x14ac:dyDescent="0.25">
      <c r="A59" s="99" t="s">
        <v>242</v>
      </c>
      <c r="B59" s="100">
        <v>1520</v>
      </c>
      <c r="C59" s="110" t="s">
        <v>299</v>
      </c>
      <c r="D59" s="101" t="s">
        <v>44</v>
      </c>
    </row>
    <row r="60" spans="1:4" x14ac:dyDescent="0.25">
      <c r="A60" s="99" t="s">
        <v>242</v>
      </c>
      <c r="B60" s="100">
        <v>300</v>
      </c>
      <c r="C60" s="110" t="s">
        <v>80</v>
      </c>
      <c r="D60" s="101" t="s">
        <v>44</v>
      </c>
    </row>
    <row r="61" spans="1:4" x14ac:dyDescent="0.25">
      <c r="A61" s="99" t="s">
        <v>226</v>
      </c>
      <c r="B61" s="100">
        <v>850</v>
      </c>
      <c r="C61" s="110" t="s">
        <v>148</v>
      </c>
      <c r="D61" s="101" t="s">
        <v>44</v>
      </c>
    </row>
    <row r="62" spans="1:4" x14ac:dyDescent="0.25">
      <c r="A62" s="99" t="s">
        <v>226</v>
      </c>
      <c r="B62" s="100">
        <v>200</v>
      </c>
      <c r="C62" s="110" t="s">
        <v>300</v>
      </c>
      <c r="D62" s="101" t="s">
        <v>44</v>
      </c>
    </row>
    <row r="63" spans="1:4" x14ac:dyDescent="0.25">
      <c r="A63" s="99" t="s">
        <v>265</v>
      </c>
      <c r="B63" s="100">
        <v>500</v>
      </c>
      <c r="C63" s="110" t="s">
        <v>49</v>
      </c>
      <c r="D63" s="101" t="s">
        <v>44</v>
      </c>
    </row>
    <row r="64" spans="1:4" x14ac:dyDescent="0.25">
      <c r="A64" s="99" t="s">
        <v>246</v>
      </c>
      <c r="B64" s="100">
        <v>200</v>
      </c>
      <c r="C64" s="110" t="s">
        <v>301</v>
      </c>
      <c r="D64" s="101" t="s">
        <v>44</v>
      </c>
    </row>
    <row r="65" spans="1:4" x14ac:dyDescent="0.25">
      <c r="A65" s="99" t="s">
        <v>246</v>
      </c>
      <c r="B65" s="100">
        <v>500</v>
      </c>
      <c r="C65" s="110" t="s">
        <v>302</v>
      </c>
      <c r="D65" s="101" t="s">
        <v>44</v>
      </c>
    </row>
    <row r="66" spans="1:4" x14ac:dyDescent="0.25">
      <c r="A66" s="99" t="s">
        <v>246</v>
      </c>
      <c r="B66" s="100">
        <v>184.73</v>
      </c>
      <c r="C66" s="110" t="s">
        <v>81</v>
      </c>
      <c r="D66" s="101" t="s">
        <v>44</v>
      </c>
    </row>
    <row r="67" spans="1:4" x14ac:dyDescent="0.25">
      <c r="A67" s="99" t="s">
        <v>215</v>
      </c>
      <c r="B67" s="100">
        <v>100</v>
      </c>
      <c r="C67" s="110" t="s">
        <v>303</v>
      </c>
      <c r="D67" s="101" t="s">
        <v>44</v>
      </c>
    </row>
    <row r="68" spans="1:4" x14ac:dyDescent="0.25">
      <c r="A68" s="99" t="s">
        <v>215</v>
      </c>
      <c r="B68" s="100">
        <v>1000</v>
      </c>
      <c r="C68" s="110" t="s">
        <v>304</v>
      </c>
      <c r="D68" s="101" t="s">
        <v>44</v>
      </c>
    </row>
    <row r="69" spans="1:4" x14ac:dyDescent="0.25">
      <c r="A69" s="99" t="s">
        <v>215</v>
      </c>
      <c r="B69" s="100">
        <v>100</v>
      </c>
      <c r="C69" s="110" t="s">
        <v>61</v>
      </c>
      <c r="D69" s="101" t="s">
        <v>44</v>
      </c>
    </row>
    <row r="70" spans="1:4" x14ac:dyDescent="0.25">
      <c r="A70" s="99" t="s">
        <v>215</v>
      </c>
      <c r="B70" s="100">
        <v>500</v>
      </c>
      <c r="C70" s="110" t="s">
        <v>305</v>
      </c>
      <c r="D70" s="101" t="s">
        <v>44</v>
      </c>
    </row>
    <row r="71" spans="1:4" x14ac:dyDescent="0.25">
      <c r="A71" s="99" t="s">
        <v>215</v>
      </c>
      <c r="B71" s="100">
        <v>500</v>
      </c>
      <c r="C71" s="110" t="s">
        <v>82</v>
      </c>
      <c r="D71" s="101" t="s">
        <v>44</v>
      </c>
    </row>
    <row r="72" spans="1:4" x14ac:dyDescent="0.25">
      <c r="A72" s="99" t="s">
        <v>215</v>
      </c>
      <c r="B72" s="100">
        <v>1000</v>
      </c>
      <c r="C72" s="110" t="s">
        <v>64</v>
      </c>
      <c r="D72" s="101" t="s">
        <v>44</v>
      </c>
    </row>
    <row r="73" spans="1:4" x14ac:dyDescent="0.25">
      <c r="A73" s="99" t="s">
        <v>215</v>
      </c>
      <c r="B73" s="100">
        <v>400</v>
      </c>
      <c r="C73" s="110" t="s">
        <v>66</v>
      </c>
      <c r="D73" s="101" t="s">
        <v>44</v>
      </c>
    </row>
    <row r="74" spans="1:4" x14ac:dyDescent="0.25">
      <c r="A74" s="99" t="s">
        <v>215</v>
      </c>
      <c r="B74" s="100">
        <v>500</v>
      </c>
      <c r="C74" s="110" t="s">
        <v>65</v>
      </c>
      <c r="D74" s="101" t="s">
        <v>44</v>
      </c>
    </row>
    <row r="75" spans="1:4" x14ac:dyDescent="0.25">
      <c r="A75" s="99" t="s">
        <v>249</v>
      </c>
      <c r="B75" s="100">
        <v>1000</v>
      </c>
      <c r="C75" s="110" t="s">
        <v>55</v>
      </c>
      <c r="D75" s="101" t="s">
        <v>44</v>
      </c>
    </row>
    <row r="76" spans="1:4" x14ac:dyDescent="0.25">
      <c r="A76" s="99" t="s">
        <v>249</v>
      </c>
      <c r="B76" s="100">
        <v>100</v>
      </c>
      <c r="C76" s="110" t="s">
        <v>67</v>
      </c>
      <c r="D76" s="101" t="s">
        <v>44</v>
      </c>
    </row>
    <row r="77" spans="1:4" x14ac:dyDescent="0.25">
      <c r="A77" s="99" t="s">
        <v>227</v>
      </c>
      <c r="B77" s="100">
        <v>100</v>
      </c>
      <c r="C77" s="110" t="s">
        <v>306</v>
      </c>
      <c r="D77" s="101" t="s">
        <v>307</v>
      </c>
    </row>
    <row r="78" spans="1:4" x14ac:dyDescent="0.25">
      <c r="A78" s="99" t="s">
        <v>227</v>
      </c>
      <c r="B78" s="100">
        <v>150</v>
      </c>
      <c r="C78" s="110" t="s">
        <v>308</v>
      </c>
      <c r="D78" s="101" t="s">
        <v>307</v>
      </c>
    </row>
    <row r="79" spans="1:4" x14ac:dyDescent="0.25">
      <c r="A79" s="99" t="s">
        <v>227</v>
      </c>
      <c r="B79" s="100">
        <v>242.64</v>
      </c>
      <c r="C79" s="110" t="s">
        <v>309</v>
      </c>
      <c r="D79" s="101" t="s">
        <v>307</v>
      </c>
    </row>
    <row r="80" spans="1:4" x14ac:dyDescent="0.25">
      <c r="A80" s="99" t="s">
        <v>227</v>
      </c>
      <c r="B80" s="100">
        <v>100</v>
      </c>
      <c r="C80" s="110" t="s">
        <v>310</v>
      </c>
      <c r="D80" s="101" t="s">
        <v>307</v>
      </c>
    </row>
    <row r="81" spans="1:4" x14ac:dyDescent="0.25">
      <c r="A81" s="99" t="s">
        <v>227</v>
      </c>
      <c r="B81" s="100">
        <v>20000</v>
      </c>
      <c r="C81" s="110" t="s">
        <v>63</v>
      </c>
      <c r="D81" s="101" t="s">
        <v>44</v>
      </c>
    </row>
    <row r="82" spans="1:4" x14ac:dyDescent="0.25">
      <c r="A82" s="99" t="s">
        <v>227</v>
      </c>
      <c r="B82" s="100">
        <v>500</v>
      </c>
      <c r="C82" s="110" t="s">
        <v>311</v>
      </c>
      <c r="D82" s="101" t="s">
        <v>312</v>
      </c>
    </row>
    <row r="83" spans="1:4" x14ac:dyDescent="0.25">
      <c r="A83" s="99" t="s">
        <v>227</v>
      </c>
      <c r="B83" s="100">
        <v>50</v>
      </c>
      <c r="C83" s="110" t="s">
        <v>313</v>
      </c>
      <c r="D83" s="101" t="s">
        <v>44</v>
      </c>
    </row>
    <row r="84" spans="1:4" x14ac:dyDescent="0.25">
      <c r="A84" s="99" t="s">
        <v>227</v>
      </c>
      <c r="B84" s="100">
        <v>400</v>
      </c>
      <c r="C84" s="110" t="s">
        <v>282</v>
      </c>
      <c r="D84" s="101" t="s">
        <v>44</v>
      </c>
    </row>
    <row r="85" spans="1:4" x14ac:dyDescent="0.25">
      <c r="A85" s="99" t="s">
        <v>227</v>
      </c>
      <c r="B85" s="100">
        <v>300</v>
      </c>
      <c r="C85" s="110" t="s">
        <v>314</v>
      </c>
      <c r="D85" s="101" t="s">
        <v>44</v>
      </c>
    </row>
    <row r="86" spans="1:4" x14ac:dyDescent="0.25">
      <c r="A86" s="99" t="s">
        <v>227</v>
      </c>
      <c r="B86" s="100">
        <v>500</v>
      </c>
      <c r="C86" s="110" t="s">
        <v>315</v>
      </c>
      <c r="D86" s="101" t="s">
        <v>44</v>
      </c>
    </row>
    <row r="87" spans="1:4" x14ac:dyDescent="0.25">
      <c r="A87" s="99" t="s">
        <v>227</v>
      </c>
      <c r="B87" s="100">
        <v>350</v>
      </c>
      <c r="C87" s="110" t="s">
        <v>316</v>
      </c>
      <c r="D87" s="101" t="s">
        <v>307</v>
      </c>
    </row>
    <row r="88" spans="1:4" x14ac:dyDescent="0.25">
      <c r="A88" s="99" t="s">
        <v>227</v>
      </c>
      <c r="B88" s="100">
        <v>50</v>
      </c>
      <c r="C88" s="110" t="s">
        <v>317</v>
      </c>
      <c r="D88" s="101" t="s">
        <v>318</v>
      </c>
    </row>
    <row r="89" spans="1:4" x14ac:dyDescent="0.25">
      <c r="A89" s="99" t="s">
        <v>250</v>
      </c>
      <c r="B89" s="100">
        <v>500</v>
      </c>
      <c r="C89" s="110" t="s">
        <v>49</v>
      </c>
      <c r="D89" s="101" t="s">
        <v>44</v>
      </c>
    </row>
    <row r="90" spans="1:4" x14ac:dyDescent="0.25">
      <c r="A90" s="99" t="s">
        <v>250</v>
      </c>
      <c r="B90" s="100">
        <v>300</v>
      </c>
      <c r="C90" s="110" t="s">
        <v>319</v>
      </c>
      <c r="D90" s="101" t="s">
        <v>307</v>
      </c>
    </row>
    <row r="91" spans="1:4" x14ac:dyDescent="0.25">
      <c r="A91" s="99" t="s">
        <v>217</v>
      </c>
      <c r="B91" s="100">
        <v>500</v>
      </c>
      <c r="C91" s="110" t="s">
        <v>46</v>
      </c>
      <c r="D91" s="101" t="s">
        <v>307</v>
      </c>
    </row>
    <row r="92" spans="1:4" x14ac:dyDescent="0.25">
      <c r="A92" s="99" t="s">
        <v>217</v>
      </c>
      <c r="B92" s="100">
        <v>17500</v>
      </c>
      <c r="C92" s="110" t="s">
        <v>320</v>
      </c>
      <c r="D92" s="101" t="s">
        <v>321</v>
      </c>
    </row>
    <row r="93" spans="1:4" x14ac:dyDescent="0.25">
      <c r="A93" s="99" t="s">
        <v>252</v>
      </c>
      <c r="B93" s="100">
        <v>50</v>
      </c>
      <c r="C93" s="110" t="s">
        <v>68</v>
      </c>
      <c r="D93" s="101" t="s">
        <v>44</v>
      </c>
    </row>
    <row r="94" spans="1:4" x14ac:dyDescent="0.25">
      <c r="A94" s="99" t="s">
        <v>252</v>
      </c>
      <c r="B94" s="100">
        <v>100</v>
      </c>
      <c r="C94" s="110" t="s">
        <v>69</v>
      </c>
      <c r="D94" s="101" t="s">
        <v>44</v>
      </c>
    </row>
    <row r="95" spans="1:4" x14ac:dyDescent="0.25">
      <c r="A95" s="99" t="s">
        <v>252</v>
      </c>
      <c r="B95" s="100">
        <v>1000</v>
      </c>
      <c r="C95" s="110" t="s">
        <v>275</v>
      </c>
      <c r="D95" s="101" t="s">
        <v>44</v>
      </c>
    </row>
    <row r="96" spans="1:4" x14ac:dyDescent="0.25">
      <c r="A96" s="99" t="s">
        <v>252</v>
      </c>
      <c r="B96" s="100">
        <v>300</v>
      </c>
      <c r="C96" s="110" t="s">
        <v>70</v>
      </c>
      <c r="D96" s="101" t="s">
        <v>44</v>
      </c>
    </row>
    <row r="97" spans="1:4" x14ac:dyDescent="0.25">
      <c r="A97" s="99" t="s">
        <v>252</v>
      </c>
      <c r="B97" s="100">
        <v>500</v>
      </c>
      <c r="C97" s="110" t="s">
        <v>71</v>
      </c>
      <c r="D97" s="101" t="s">
        <v>44</v>
      </c>
    </row>
    <row r="98" spans="1:4" x14ac:dyDescent="0.25">
      <c r="A98" s="99" t="s">
        <v>252</v>
      </c>
      <c r="B98" s="100">
        <v>400</v>
      </c>
      <c r="C98" s="110" t="s">
        <v>322</v>
      </c>
      <c r="D98" s="101" t="s">
        <v>44</v>
      </c>
    </row>
    <row r="99" spans="1:4" x14ac:dyDescent="0.25">
      <c r="A99" s="99" t="s">
        <v>252</v>
      </c>
      <c r="B99" s="100">
        <v>100</v>
      </c>
      <c r="C99" s="110" t="s">
        <v>72</v>
      </c>
      <c r="D99" s="101" t="s">
        <v>44</v>
      </c>
    </row>
    <row r="100" spans="1:4" x14ac:dyDescent="0.25">
      <c r="A100" s="99" t="s">
        <v>252</v>
      </c>
      <c r="B100" s="100">
        <v>500</v>
      </c>
      <c r="C100" s="110" t="s">
        <v>73</v>
      </c>
      <c r="D100" s="101" t="s">
        <v>44</v>
      </c>
    </row>
    <row r="101" spans="1:4" x14ac:dyDescent="0.25">
      <c r="A101" s="99" t="s">
        <v>252</v>
      </c>
      <c r="B101" s="100">
        <v>50</v>
      </c>
      <c r="C101" s="110" t="s">
        <v>74</v>
      </c>
      <c r="D101" s="101" t="s">
        <v>44</v>
      </c>
    </row>
    <row r="102" spans="1:4" x14ac:dyDescent="0.25">
      <c r="A102" s="99" t="s">
        <v>220</v>
      </c>
      <c r="B102" s="100">
        <v>200</v>
      </c>
      <c r="C102" s="110" t="s">
        <v>323</v>
      </c>
      <c r="D102" s="101" t="s">
        <v>44</v>
      </c>
    </row>
    <row r="103" spans="1:4" x14ac:dyDescent="0.25">
      <c r="A103" s="99" t="s">
        <v>220</v>
      </c>
      <c r="B103" s="100">
        <v>100</v>
      </c>
      <c r="C103" s="110" t="s">
        <v>324</v>
      </c>
      <c r="D103" s="101" t="s">
        <v>44</v>
      </c>
    </row>
    <row r="104" spans="1:4" x14ac:dyDescent="0.25">
      <c r="A104" s="99" t="s">
        <v>220</v>
      </c>
      <c r="B104" s="100">
        <v>500</v>
      </c>
      <c r="C104" s="110" t="s">
        <v>76</v>
      </c>
      <c r="D104" s="101" t="s">
        <v>44</v>
      </c>
    </row>
    <row r="105" spans="1:4" x14ac:dyDescent="0.25">
      <c r="A105" s="99" t="s">
        <v>222</v>
      </c>
      <c r="B105" s="100">
        <v>200</v>
      </c>
      <c r="C105" s="110" t="s">
        <v>325</v>
      </c>
      <c r="D105" s="101" t="s">
        <v>44</v>
      </c>
    </row>
    <row r="106" spans="1:4" x14ac:dyDescent="0.25">
      <c r="A106" s="99" t="s">
        <v>266</v>
      </c>
      <c r="B106" s="100">
        <v>1154</v>
      </c>
      <c r="C106" s="110" t="s">
        <v>326</v>
      </c>
      <c r="D106" s="101" t="s">
        <v>44</v>
      </c>
    </row>
    <row r="107" spans="1:4" x14ac:dyDescent="0.25">
      <c r="A107" s="99" t="s">
        <v>266</v>
      </c>
      <c r="B107" s="100">
        <v>500</v>
      </c>
      <c r="C107" s="110" t="s">
        <v>49</v>
      </c>
      <c r="D107" s="101" t="s">
        <v>44</v>
      </c>
    </row>
    <row r="108" spans="1:4" x14ac:dyDescent="0.25">
      <c r="A108" s="99" t="s">
        <v>266</v>
      </c>
      <c r="B108" s="100">
        <v>500</v>
      </c>
      <c r="C108" s="110" t="s">
        <v>45</v>
      </c>
      <c r="D108" s="101" t="s">
        <v>307</v>
      </c>
    </row>
    <row r="109" spans="1:4" x14ac:dyDescent="0.25">
      <c r="A109" s="99" t="s">
        <v>224</v>
      </c>
      <c r="B109" s="100">
        <v>100</v>
      </c>
      <c r="C109" s="110" t="s">
        <v>327</v>
      </c>
      <c r="D109" s="101" t="s">
        <v>44</v>
      </c>
    </row>
    <row r="110" spans="1:4" x14ac:dyDescent="0.25">
      <c r="A110" s="99" t="s">
        <v>255</v>
      </c>
      <c r="B110" s="100">
        <v>170</v>
      </c>
      <c r="C110" s="110" t="s">
        <v>50</v>
      </c>
      <c r="D110" s="101" t="s">
        <v>307</v>
      </c>
    </row>
    <row r="111" spans="1:4" x14ac:dyDescent="0.25">
      <c r="A111" s="99" t="s">
        <v>255</v>
      </c>
      <c r="B111" s="100">
        <v>100</v>
      </c>
      <c r="C111" s="110" t="s">
        <v>75</v>
      </c>
      <c r="D111" s="101" t="s">
        <v>44</v>
      </c>
    </row>
    <row r="112" spans="1:4" x14ac:dyDescent="0.25">
      <c r="A112" s="99" t="s">
        <v>255</v>
      </c>
      <c r="B112" s="100">
        <v>10000</v>
      </c>
      <c r="C112" s="110" t="s">
        <v>328</v>
      </c>
      <c r="D112" s="101" t="s">
        <v>44</v>
      </c>
    </row>
    <row r="113" spans="1:5" x14ac:dyDescent="0.25">
      <c r="A113" s="99" t="s">
        <v>255</v>
      </c>
      <c r="B113" s="100">
        <v>2000</v>
      </c>
      <c r="C113" s="110" t="s">
        <v>329</v>
      </c>
      <c r="D113" s="101" t="s">
        <v>44</v>
      </c>
    </row>
    <row r="114" spans="1:5" ht="15" customHeight="1" x14ac:dyDescent="0.25">
      <c r="A114" s="99" t="s">
        <v>255</v>
      </c>
      <c r="B114" s="100">
        <v>100</v>
      </c>
      <c r="C114" s="110" t="s">
        <v>153</v>
      </c>
      <c r="D114" s="101" t="s">
        <v>44</v>
      </c>
    </row>
    <row r="115" spans="1:5" ht="15" customHeight="1" x14ac:dyDescent="0.25">
      <c r="A115" s="99" t="s">
        <v>330</v>
      </c>
      <c r="B115" s="100">
        <v>300</v>
      </c>
      <c r="C115" s="110" t="s">
        <v>274</v>
      </c>
      <c r="D115" s="101" t="s">
        <v>44</v>
      </c>
    </row>
    <row r="116" spans="1:5" ht="15" customHeight="1" x14ac:dyDescent="0.25">
      <c r="A116" s="99" t="s">
        <v>330</v>
      </c>
      <c r="B116" s="100">
        <v>2000</v>
      </c>
      <c r="C116" s="110" t="s">
        <v>79</v>
      </c>
      <c r="D116" s="101" t="s">
        <v>44</v>
      </c>
    </row>
    <row r="117" spans="1:5" x14ac:dyDescent="0.25">
      <c r="A117" s="153" t="s">
        <v>146</v>
      </c>
      <c r="B117" s="154"/>
      <c r="C117" s="154"/>
      <c r="D117" s="155"/>
    </row>
    <row r="118" spans="1:5" ht="30" customHeight="1" x14ac:dyDescent="0.25">
      <c r="A118" s="90">
        <v>43012</v>
      </c>
      <c r="B118" s="119">
        <v>7600</v>
      </c>
      <c r="C118" s="152" t="s">
        <v>331</v>
      </c>
      <c r="D118" s="152"/>
      <c r="E118" s="66"/>
    </row>
    <row r="119" spans="1:5" ht="30" customHeight="1" x14ac:dyDescent="0.25">
      <c r="A119" s="90">
        <v>43012</v>
      </c>
      <c r="B119" s="119">
        <v>5400</v>
      </c>
      <c r="C119" s="152" t="s">
        <v>332</v>
      </c>
      <c r="D119" s="152"/>
      <c r="E119" s="66"/>
    </row>
    <row r="120" spans="1:5" ht="30" customHeight="1" x14ac:dyDescent="0.25">
      <c r="A120" s="90">
        <v>43012</v>
      </c>
      <c r="B120" s="119">
        <v>1000</v>
      </c>
      <c r="C120" s="152" t="s">
        <v>333</v>
      </c>
      <c r="D120" s="152"/>
      <c r="E120" s="66"/>
    </row>
    <row r="121" spans="1:5" ht="30" customHeight="1" x14ac:dyDescent="0.25">
      <c r="A121" s="90">
        <v>43012</v>
      </c>
      <c r="B121" s="119">
        <v>1568</v>
      </c>
      <c r="C121" s="159" t="s">
        <v>334</v>
      </c>
      <c r="D121" s="159"/>
      <c r="E121" s="66"/>
    </row>
    <row r="122" spans="1:5" ht="30" customHeight="1" x14ac:dyDescent="0.25">
      <c r="A122" s="90">
        <v>43012</v>
      </c>
      <c r="B122" s="119">
        <v>700</v>
      </c>
      <c r="C122" s="159" t="s">
        <v>335</v>
      </c>
      <c r="D122" s="159"/>
      <c r="E122" s="66"/>
    </row>
    <row r="123" spans="1:5" ht="30" customHeight="1" x14ac:dyDescent="0.25">
      <c r="A123" s="90">
        <v>43012</v>
      </c>
      <c r="B123" s="119">
        <v>982</v>
      </c>
      <c r="C123" s="159" t="s">
        <v>336</v>
      </c>
      <c r="D123" s="159"/>
      <c r="E123" s="66"/>
    </row>
    <row r="124" spans="1:5" ht="30" customHeight="1" x14ac:dyDescent="0.25">
      <c r="A124" s="90">
        <v>43012</v>
      </c>
      <c r="B124" s="119">
        <v>2150</v>
      </c>
      <c r="C124" s="159" t="s">
        <v>337</v>
      </c>
      <c r="D124" s="159"/>
      <c r="E124" s="66"/>
    </row>
    <row r="125" spans="1:5" ht="30" customHeight="1" x14ac:dyDescent="0.25">
      <c r="A125" s="90">
        <v>43018</v>
      </c>
      <c r="B125" s="119">
        <v>10400</v>
      </c>
      <c r="C125" s="152" t="s">
        <v>338</v>
      </c>
      <c r="D125" s="152"/>
      <c r="E125" s="66"/>
    </row>
    <row r="126" spans="1:5" ht="30" customHeight="1" x14ac:dyDescent="0.25">
      <c r="A126" s="90">
        <v>43018</v>
      </c>
      <c r="B126" s="119">
        <v>9150</v>
      </c>
      <c r="C126" s="167" t="s">
        <v>339</v>
      </c>
      <c r="D126" s="167"/>
      <c r="E126" s="66"/>
    </row>
    <row r="127" spans="1:5" ht="30" customHeight="1" x14ac:dyDescent="0.25">
      <c r="A127" s="90">
        <v>43021</v>
      </c>
      <c r="B127" s="119">
        <v>1100</v>
      </c>
      <c r="C127" s="151" t="s">
        <v>340</v>
      </c>
      <c r="D127" s="151"/>
      <c r="E127" s="66"/>
    </row>
    <row r="128" spans="1:5" ht="30" customHeight="1" x14ac:dyDescent="0.25">
      <c r="A128" s="90">
        <v>43030</v>
      </c>
      <c r="B128" s="119">
        <v>5500</v>
      </c>
      <c r="C128" s="168" t="s">
        <v>341</v>
      </c>
      <c r="D128" s="168"/>
      <c r="E128" s="66"/>
    </row>
    <row r="129" spans="1:5" ht="30" customHeight="1" x14ac:dyDescent="0.25">
      <c r="A129" s="90">
        <v>43030</v>
      </c>
      <c r="B129" s="119">
        <v>650</v>
      </c>
      <c r="C129" s="168" t="s">
        <v>342</v>
      </c>
      <c r="D129" s="168"/>
      <c r="E129" s="66"/>
    </row>
    <row r="130" spans="1:5" ht="30" customHeight="1" x14ac:dyDescent="0.25">
      <c r="A130" s="90">
        <v>43034</v>
      </c>
      <c r="B130" s="119">
        <v>520</v>
      </c>
      <c r="C130" s="168" t="s">
        <v>343</v>
      </c>
      <c r="D130" s="168"/>
      <c r="E130" s="66"/>
    </row>
    <row r="131" spans="1:5" ht="30" customHeight="1" x14ac:dyDescent="0.25">
      <c r="A131" s="90">
        <v>43034</v>
      </c>
      <c r="B131" s="119">
        <v>250</v>
      </c>
      <c r="C131" s="159" t="s">
        <v>344</v>
      </c>
      <c r="D131" s="159"/>
      <c r="E131" s="66"/>
    </row>
    <row r="132" spans="1:5" ht="30" customHeight="1" x14ac:dyDescent="0.25">
      <c r="A132" s="90">
        <v>43034</v>
      </c>
      <c r="B132" s="119">
        <v>3600</v>
      </c>
      <c r="C132" s="159" t="s">
        <v>345</v>
      </c>
      <c r="D132" s="159"/>
      <c r="E132" s="66"/>
    </row>
    <row r="133" spans="1:5" ht="30" customHeight="1" x14ac:dyDescent="0.25">
      <c r="A133" s="90">
        <v>43034</v>
      </c>
      <c r="B133" s="119">
        <v>800</v>
      </c>
      <c r="C133" s="159" t="s">
        <v>346</v>
      </c>
      <c r="D133" s="159"/>
      <c r="E133" s="66"/>
    </row>
    <row r="134" spans="1:5" ht="30" customHeight="1" x14ac:dyDescent="0.25">
      <c r="A134" s="90">
        <v>43034</v>
      </c>
      <c r="B134" s="119">
        <v>1250</v>
      </c>
      <c r="C134" s="159" t="s">
        <v>347</v>
      </c>
      <c r="D134" s="159"/>
    </row>
    <row r="135" spans="1:5" x14ac:dyDescent="0.25">
      <c r="A135" s="90">
        <v>43038</v>
      </c>
      <c r="B135" s="119">
        <v>81063.100000000006</v>
      </c>
      <c r="C135" s="159" t="s">
        <v>348</v>
      </c>
      <c r="D135" s="159"/>
      <c r="E135" s="66"/>
    </row>
    <row r="136" spans="1:5" ht="15" customHeight="1" x14ac:dyDescent="0.25">
      <c r="A136" s="162" t="s">
        <v>42</v>
      </c>
      <c r="B136" s="163"/>
      <c r="C136" s="163"/>
      <c r="D136" s="164"/>
    </row>
    <row r="137" spans="1:5" ht="30" customHeight="1" x14ac:dyDescent="0.25">
      <c r="A137" s="94" t="s">
        <v>228</v>
      </c>
      <c r="B137" s="97">
        <v>16100</v>
      </c>
      <c r="C137" s="165" t="s">
        <v>84</v>
      </c>
      <c r="D137" s="166"/>
    </row>
    <row r="138" spans="1:5" ht="30.75" customHeight="1" x14ac:dyDescent="0.25">
      <c r="A138" s="94" t="s">
        <v>237</v>
      </c>
      <c r="B138" s="97">
        <v>10201</v>
      </c>
      <c r="C138" s="160" t="s">
        <v>84</v>
      </c>
      <c r="D138" s="161"/>
    </row>
    <row r="139" spans="1:5" ht="15" customHeight="1" x14ac:dyDescent="0.25">
      <c r="A139" s="94" t="s">
        <v>262</v>
      </c>
      <c r="B139" s="97">
        <v>34548.879999999997</v>
      </c>
      <c r="C139" s="160" t="s">
        <v>263</v>
      </c>
      <c r="D139" s="161"/>
    </row>
    <row r="140" spans="1:5" ht="30" customHeight="1" x14ac:dyDescent="0.25">
      <c r="A140" s="94" t="s">
        <v>262</v>
      </c>
      <c r="B140" s="97">
        <v>1300</v>
      </c>
      <c r="C140" s="151" t="s">
        <v>84</v>
      </c>
      <c r="D140" s="151"/>
    </row>
    <row r="141" spans="1:5" ht="30" customHeight="1" x14ac:dyDescent="0.25">
      <c r="A141" s="94" t="s">
        <v>262</v>
      </c>
      <c r="B141" s="97">
        <v>8319</v>
      </c>
      <c r="C141" s="151" t="s">
        <v>264</v>
      </c>
      <c r="D141" s="151"/>
    </row>
    <row r="142" spans="1:5" x14ac:dyDescent="0.25">
      <c r="A142" s="94" t="s">
        <v>226</v>
      </c>
      <c r="B142" s="97">
        <v>55500</v>
      </c>
      <c r="C142" s="151" t="s">
        <v>86</v>
      </c>
      <c r="D142" s="151"/>
    </row>
    <row r="143" spans="1:5" ht="30" customHeight="1" x14ac:dyDescent="0.25">
      <c r="A143" s="94" t="s">
        <v>265</v>
      </c>
      <c r="B143" s="97">
        <v>685</v>
      </c>
      <c r="C143" s="151" t="s">
        <v>84</v>
      </c>
      <c r="D143" s="151"/>
    </row>
    <row r="144" spans="1:5" ht="30" customHeight="1" x14ac:dyDescent="0.25">
      <c r="A144" s="94" t="s">
        <v>215</v>
      </c>
      <c r="B144" s="97">
        <v>5915</v>
      </c>
      <c r="C144" s="151" t="s">
        <v>84</v>
      </c>
      <c r="D144" s="151"/>
    </row>
    <row r="145" spans="1:4" ht="30" customHeight="1" x14ac:dyDescent="0.25">
      <c r="A145" s="94" t="s">
        <v>250</v>
      </c>
      <c r="B145" s="97">
        <v>9215</v>
      </c>
      <c r="C145" s="151" t="s">
        <v>84</v>
      </c>
      <c r="D145" s="151"/>
    </row>
    <row r="146" spans="1:4" ht="30" customHeight="1" x14ac:dyDescent="0.25">
      <c r="A146" s="94" t="s">
        <v>252</v>
      </c>
      <c r="B146" s="97">
        <v>8785</v>
      </c>
      <c r="C146" s="151" t="s">
        <v>84</v>
      </c>
      <c r="D146" s="151"/>
    </row>
    <row r="147" spans="1:4" x14ac:dyDescent="0.25">
      <c r="A147" s="94" t="s">
        <v>220</v>
      </c>
      <c r="B147" s="97">
        <v>42550</v>
      </c>
      <c r="C147" s="151" t="s">
        <v>147</v>
      </c>
      <c r="D147" s="151"/>
    </row>
    <row r="148" spans="1:4" x14ac:dyDescent="0.25">
      <c r="A148" s="94" t="s">
        <v>266</v>
      </c>
      <c r="B148" s="97">
        <v>60000</v>
      </c>
      <c r="C148" s="151" t="s">
        <v>147</v>
      </c>
      <c r="D148" s="151"/>
    </row>
    <row r="149" spans="1:4" x14ac:dyDescent="0.25">
      <c r="A149" s="98">
        <v>43038</v>
      </c>
      <c r="B149" s="97">
        <v>8034.4</v>
      </c>
      <c r="C149" s="151" t="s">
        <v>85</v>
      </c>
      <c r="D149" s="151"/>
    </row>
    <row r="150" spans="1:4" x14ac:dyDescent="0.25">
      <c r="A150" s="10" t="s">
        <v>2</v>
      </c>
      <c r="B150" s="30">
        <f>SUM(B137:B149,B118:B135,B11:B116)</f>
        <v>511387.75</v>
      </c>
      <c r="C150" s="30"/>
      <c r="D150" s="31"/>
    </row>
    <row r="152" spans="1:4" x14ac:dyDescent="0.25">
      <c r="C152" s="72"/>
    </row>
  </sheetData>
  <sheetProtection password="C6E7" sheet="1" formatCells="0" formatColumns="0" formatRows="0" insertColumns="0" insertRows="0" insertHyperlinks="0" deleteColumns="0" deleteRows="0" sort="0" autoFilter="0" pivotTables="0"/>
  <mergeCells count="39">
    <mergeCell ref="C149:D149"/>
    <mergeCell ref="C133:D133"/>
    <mergeCell ref="C124:D124"/>
    <mergeCell ref="C125:D125"/>
    <mergeCell ref="C126:D126"/>
    <mergeCell ref="C127:D127"/>
    <mergeCell ref="C128:D128"/>
    <mergeCell ref="C129:D129"/>
    <mergeCell ref="C130:D130"/>
    <mergeCell ref="C143:D143"/>
    <mergeCell ref="C147:D147"/>
    <mergeCell ref="C132:D132"/>
    <mergeCell ref="C131:D131"/>
    <mergeCell ref="C135:D135"/>
    <mergeCell ref="C148:D148"/>
    <mergeCell ref="C134:D134"/>
    <mergeCell ref="C139:D139"/>
    <mergeCell ref="C138:D138"/>
    <mergeCell ref="C141:D141"/>
    <mergeCell ref="C142:D142"/>
    <mergeCell ref="C144:D144"/>
    <mergeCell ref="C145:D145"/>
    <mergeCell ref="C146:D146"/>
    <mergeCell ref="A136:D136"/>
    <mergeCell ref="C137:D137"/>
    <mergeCell ref="C140:D140"/>
    <mergeCell ref="B1:D1"/>
    <mergeCell ref="B2:D2"/>
    <mergeCell ref="B4:D4"/>
    <mergeCell ref="B5:D5"/>
    <mergeCell ref="B6:D6"/>
    <mergeCell ref="C118:D118"/>
    <mergeCell ref="A117:D117"/>
    <mergeCell ref="A10:D10"/>
    <mergeCell ref="C119:D119"/>
    <mergeCell ref="C120:D120"/>
    <mergeCell ref="C121:D121"/>
    <mergeCell ref="C122:D122"/>
    <mergeCell ref="C123:D1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 SJ</cp:lastModifiedBy>
  <cp:lastPrinted>2016-06-08T12:01:02Z</cp:lastPrinted>
  <dcterms:created xsi:type="dcterms:W3CDTF">2017-11-07T17:04:59Z</dcterms:created>
  <dcterms:modified xsi:type="dcterms:W3CDTF">2017-12-17T14:42:16Z</dcterms:modified>
</cp:coreProperties>
</file>