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16365" windowHeight="7770"/>
  </bookViews>
  <sheets>
    <sheet name="Отчет" sheetId="1" r:id="rId1"/>
    <sheet name="Расходы" sheetId="4" r:id="rId2"/>
    <sheet name="Chronopay" sheetId="2" r:id="rId3"/>
    <sheet name="PayPal" sheetId="6" r:id="rId4"/>
    <sheet name="Yandex" sheetId="8" r:id="rId5"/>
    <sheet name="Qiwi" sheetId="10" r:id="rId6"/>
    <sheet name="ПСБ" sheetId="3" r:id="rId7"/>
    <sheet name="СБ" sheetId="5" r:id="rId8"/>
  </sheets>
  <calcPr calcId="171027" refMode="R1C1"/>
</workbook>
</file>

<file path=xl/calcChain.xml><?xml version="1.0" encoding="utf-8"?>
<calcChain xmlns="http://schemas.openxmlformats.org/spreadsheetml/2006/main">
  <c r="B62" i="2" l="1"/>
  <c r="B45" i="4"/>
  <c r="B42" i="5"/>
  <c r="C17" i="1"/>
  <c r="B63" i="2"/>
  <c r="C12" i="1"/>
  <c r="C23" i="1"/>
  <c r="C22" i="1"/>
  <c r="C21" i="1"/>
  <c r="C20" i="1"/>
  <c r="C19" i="1" s="1"/>
  <c r="C15" i="1"/>
  <c r="C10" i="10"/>
  <c r="D12" i="6"/>
  <c r="C13" i="1" s="1"/>
  <c r="B46" i="4"/>
  <c r="C14" i="1"/>
  <c r="C10" i="8"/>
  <c r="B25" i="3"/>
  <c r="C16" i="1"/>
  <c r="C11" i="1" l="1"/>
  <c r="C25" i="1" s="1"/>
</calcChain>
</file>

<file path=xl/sharedStrings.xml><?xml version="1.0" encoding="utf-8"?>
<sst xmlns="http://schemas.openxmlformats.org/spreadsheetml/2006/main" count="281" uniqueCount="175">
  <si>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</si>
  <si>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</si>
  <si>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</si>
  <si>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</si>
  <si>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</si>
  <si>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</si>
  <si>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</si>
  <si>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</si>
  <si>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</si>
  <si>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</si>
  <si>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</si>
  <si>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</si>
  <si>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</si>
  <si>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 xml:space="preserve">Через платежную систему Chronopay на сайте www.rayfund.ru </t>
  </si>
  <si>
    <t>На расчетный счет Фонда в ПАО "Промсвязьбанк"</t>
  </si>
  <si>
    <t>Административно-хозяйственные расходы</t>
  </si>
  <si>
    <t>Дата перечисления</t>
  </si>
  <si>
    <t>и произведенных расходах</t>
  </si>
  <si>
    <t>через платёжную систему Chronopay</t>
  </si>
  <si>
    <t>в ПАО "Промсвязьбанк"</t>
  </si>
  <si>
    <t>Благотворительный фонд</t>
  </si>
  <si>
    <t>помощи бездомным животным "РЭЙ"</t>
  </si>
  <si>
    <t>Зачислено на р/сч за вычетом комиссии оператора (3%)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</si>
  <si>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</si>
  <si>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</si>
  <si>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</si>
  <si>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</si>
  <si>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</si>
  <si>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</si>
  <si>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 xml:space="preserve">Зачислено на р/сч </t>
  </si>
  <si>
    <t>Пожертвования через платёжную систему Yandex.Money</t>
  </si>
  <si>
    <t>Зачислено на р/сч за вычетом комиссии оператора (2,8%)</t>
  </si>
  <si>
    <t>Через платежную систему Yandex.Money</t>
  </si>
  <si>
    <t>Оплата за лечебный корм для собаки Йоша</t>
  </si>
  <si>
    <t xml:space="preserve"> за сентябрь 2016 года</t>
  </si>
  <si>
    <t>за сентябрь 2016 года</t>
  </si>
  <si>
    <t>Остаток средств на 01.09.2016</t>
  </si>
  <si>
    <t>Общая сумма пожертвований за сентябрь 2016г.</t>
  </si>
  <si>
    <t>Произведенные расходы за сентябрь 2016г.</t>
  </si>
  <si>
    <t>Остаток средств на 30.09.2016</t>
  </si>
  <si>
    <t>EKATERINA LEPEKHINA</t>
  </si>
  <si>
    <t>Благотворительное пожертвование</t>
  </si>
  <si>
    <t>OLGA KOMAROVA</t>
  </si>
  <si>
    <t>YANA GEYMAN</t>
  </si>
  <si>
    <t>EKATERINA IVANOVA</t>
  </si>
  <si>
    <t>SVITLANA ZHELTOVA</t>
  </si>
  <si>
    <t>Пожертвование на уставную деятельность</t>
  </si>
  <si>
    <t>YARKINA YULIA</t>
  </si>
  <si>
    <t>MAXIM RYKOV</t>
  </si>
  <si>
    <t>MARIYA KRAMARENKO</t>
  </si>
  <si>
    <t>MARINA GORBATOVA</t>
  </si>
  <si>
    <t>ANNA MORKOVINA</t>
  </si>
  <si>
    <t>MARIAY MAKURINA</t>
  </si>
  <si>
    <t>MARIA BELYAKOVA</t>
  </si>
  <si>
    <t>V OKHOTNITSKAYA</t>
  </si>
  <si>
    <t>ELENA PILYUGINA</t>
  </si>
  <si>
    <t>TATIANA BEZVERKHAIA</t>
  </si>
  <si>
    <t>MARIA ZHUKOVA</t>
  </si>
  <si>
    <t>OKSANA BALANDINA</t>
  </si>
  <si>
    <t>TARASHCHUK KRISTINA</t>
  </si>
  <si>
    <t>IRINA ZBRITSKIH</t>
  </si>
  <si>
    <t>MARIIA IAGUDINA</t>
  </si>
  <si>
    <t>FEDOR FOKIN</t>
  </si>
  <si>
    <t>ANASTASIA VEZDENEVA</t>
  </si>
  <si>
    <t>A KAPNULINA</t>
  </si>
  <si>
    <t>Благотворительное пожертвование на лечение собаки Зои</t>
  </si>
  <si>
    <t>ZOYA KAREVA</t>
  </si>
  <si>
    <t>ELENA SUVOROVA</t>
  </si>
  <si>
    <t>ALEKSANDRA SOKOLOVA</t>
  </si>
  <si>
    <t>YULIYA KRESKINA</t>
  </si>
  <si>
    <t>KRESKINA YULIYA</t>
  </si>
  <si>
    <t>EGOR YUDKIN</t>
  </si>
  <si>
    <t>DARYA VOROBEVA</t>
  </si>
  <si>
    <t>ANNA ROMANOVA</t>
  </si>
  <si>
    <t>EKATERINA SVETOCHEVA</t>
  </si>
  <si>
    <t>LYUDMILA STEPANOVA</t>
  </si>
  <si>
    <t>LIYA BAYBIKOVA</t>
  </si>
  <si>
    <t>YURY GALIN</t>
  </si>
  <si>
    <t>MARIYA KUZNETSOVA</t>
  </si>
  <si>
    <t>LYUDMILA YUFIMICHEVA</t>
  </si>
  <si>
    <t>NATALIA VESELOVA</t>
  </si>
  <si>
    <t>MINENKOVA VERONIKA</t>
  </si>
  <si>
    <t>ELIZAVETA SILOVA</t>
  </si>
  <si>
    <t>ELVIRA RAGIMOVA</t>
  </si>
  <si>
    <t>ANNA PAVLOVSKAYA</t>
  </si>
  <si>
    <t>MARINA BELOVA</t>
  </si>
  <si>
    <t>KONSTANTIN LARIONOV</t>
  </si>
  <si>
    <t>IRINA GANZHA</t>
  </si>
  <si>
    <t>YULIYA LESINA</t>
  </si>
  <si>
    <t>N CHEREDNICHENKO</t>
  </si>
  <si>
    <t>OLGA CHISTYKOVA</t>
  </si>
  <si>
    <t>ARTEM MIRAKAYN</t>
  </si>
  <si>
    <t>ALINA MAKEEVA</t>
  </si>
  <si>
    <t>ANASTASIA KLESHNINA</t>
  </si>
  <si>
    <t>ALENA SINICHKINA</t>
  </si>
  <si>
    <t>Оплата за корм для кошек (для мини-приюта Вячеслава)</t>
  </si>
  <si>
    <t>Добровольное пожертвование Савельева Анна</t>
  </si>
  <si>
    <t xml:space="preserve">Добровольное пожертвование </t>
  </si>
  <si>
    <t>Добровольное пожертвование Хоффманн Полина Энгелевна</t>
  </si>
  <si>
    <t>Добровольное пожертвование Колчаева Яна (для котенка Антошка)</t>
  </si>
  <si>
    <t>Добровольное пожертвование Капчиц Марк Борисович</t>
  </si>
  <si>
    <t>Добровольное пожертвование Дружинина Ирина</t>
  </si>
  <si>
    <t>Оплата за ветеринарные препараты для обработки бездомных кошек от клещей (для куратора Зои Каревой)</t>
  </si>
  <si>
    <t>Добровольное пожертвование Пыленок Кристина</t>
  </si>
  <si>
    <t>Добровольное пожертвование Суминова Кристина</t>
  </si>
  <si>
    <t>Сдача наличных в банк (благотворительные пожертвования, собранные в ящик для сбора пожертвований, установленный в вет. центре "Комондор")</t>
  </si>
  <si>
    <t>Сдача наличных в банк (благотворительные пожертвования, переданные в кассу Фонда)</t>
  </si>
  <si>
    <t>Оплата за вет. услуги - стерилизация 1 кошки в вет. клинике "Орикс"</t>
  </si>
  <si>
    <t>Добровольное пожертвование Головко Николай Константинович</t>
  </si>
  <si>
    <t>Добровольное пожертвование Карпецкая Екатерина</t>
  </si>
  <si>
    <t>Добровольное пожертвование Ловцова Мария</t>
  </si>
  <si>
    <t>Сдача наличных в банк (благотворительные пожертвования, собранные в ящик для сбора пожертвований, установленный в зоомагазине "Зверушка")</t>
  </si>
  <si>
    <t>Сдача наличных в банк (благотворительные пожертвования, собранные в ящик для сбора пожертвований, установленный в магазине-ателье в г. Волоколамске)</t>
  </si>
  <si>
    <t>Оплата за вет. услуги - стерилизация 2-х кошек в вет. клинике "Орикс"</t>
  </si>
  <si>
    <t>Добровольное пожертвование Лядова Наталья</t>
  </si>
  <si>
    <t>Добровольное пожертвование Хураськина Екатерина (для собаки Зои)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</si>
  <si>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</si>
  <si>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>Сдача наличных в банк (благотворительные пожертвования, собранные в ящик для сбора пожертвований, установленный в консалтинговой компании "Понтифик")</t>
  </si>
  <si>
    <t>Оплата за вет. услуги - лечение кошки Луна в вет. центре "Комондор"</t>
  </si>
  <si>
    <t>Оплата за вет. услуги - лечение кота Боня в вет. центре "Комондор"</t>
  </si>
  <si>
    <t>Оплата за вет. услуги - лечение собаки Джеймс в вет. центре "Комондор"</t>
  </si>
  <si>
    <t>Оплата за вет. услуги - лечение кошки Эльза в вет. центре "Комондор"</t>
  </si>
  <si>
    <t>Оплата за вет. услуги - лечение кота Джеральд в вет. центре "Комондор"</t>
  </si>
  <si>
    <t>Оплата за вет. услуги - лечение кота Томас в вет. центре "Комондор"</t>
  </si>
  <si>
    <t>Оплата за вет. услуги - лечение котенка Кристи в вет. центре "Комондор"</t>
  </si>
  <si>
    <t>Оплата за вет. услуги - лечение котенка Антошка в вет. центре "Комондор"</t>
  </si>
  <si>
    <t>Добровольное пожертвование Волкова Наталья</t>
  </si>
  <si>
    <t>Добровольное пожертвование Дунаева Анна</t>
  </si>
  <si>
    <t>Сдача наличных в банк (благотворительные пожертвования, собранные в ящик для сбора пожертвований, установленный в студии “ZooRoom”)</t>
  </si>
  <si>
    <t>Сдача наличных в банк (благотворительные пожертвования, собранные собранные на мероприятии "Корпоративный Новый Год - IV")</t>
  </si>
  <si>
    <t>Сдача наличных в банк (благотворительные пожертвования, собранные в ящик для сбора пожертвований, установленный в вет. клинике "Фауна")</t>
  </si>
  <si>
    <t>Оплата за лечебный корм для животных (для приюта "Щербинка")</t>
  </si>
  <si>
    <t>Бухгалтерское обслуживание в сентябре 2016</t>
  </si>
  <si>
    <t>Оплата за оказание информационных услуг за сентябрь 2016</t>
  </si>
  <si>
    <t>Оплата за услуги связи за сентябрь 2016</t>
  </si>
  <si>
    <t>Благотворительное пожертвование Метла Виктор Анатольевич</t>
  </si>
  <si>
    <t>Благотворительное пожертвование Айвазян Эдуард Лаврентьевич</t>
  </si>
  <si>
    <t>Благотворительное пожертвование Ильченко Тимофей Григорьевич</t>
  </si>
  <si>
    <t>Сдача наличных в банк (благотворительные пожертвования, собранные собранные на мероприятии "Добрая Москва")</t>
  </si>
  <si>
    <t>Сдача наличных в банк (благотворительные пожертвования, собранные в ящик для сбора пожертвований, установленный в вет. клинике "Биоконтроль")</t>
  </si>
  <si>
    <t>Оплата за корм для собак (для куратора Татьяны, которая кормит большую уличную стаю)</t>
  </si>
  <si>
    <t>Оплата за пеленки впитывающие (для приюта "Ника")</t>
  </si>
  <si>
    <t>Благотворительное пожертвование Гузанова Валентина Сергеевна</t>
  </si>
  <si>
    <t>Благотворительное пожертвование Емельянов Егор Валерьевич</t>
  </si>
  <si>
    <t>Благотворительное пожертвование Рудакова Алёна Сергеевна</t>
  </si>
  <si>
    <t>Благотворительное пожертвование Киселев Александр Сергеевич</t>
  </si>
  <si>
    <t>Оплата за изготовление сувенирной продукции (блокноты) для участия Фонда в мероприятиях</t>
  </si>
  <si>
    <t>Оплата за изготовление визиток для участия Фонда в мероприятиях</t>
  </si>
  <si>
    <t>Оплата за вет. Услуги - лечение собаки Зоя в вет. клинике "Биоконтроль"</t>
  </si>
  <si>
    <t>Оплата за вет. Услуги - лечение кошки Мася в вет. клинике "Биоконтроль"</t>
  </si>
  <si>
    <t>Оплата за вет. Услуги - лечение кошки Бриджит в вет. клинике "Биоконтроль"</t>
  </si>
  <si>
    <t>Благотворительное пожертвование Сорокина Елена Кирилловна</t>
  </si>
  <si>
    <t>Оплата за вет. Услуги - лечение собаки Черри в вет. клинике "Биоконтроль"</t>
  </si>
  <si>
    <t>Благотворительное пожертвование Баканов Евгений Александрович</t>
  </si>
  <si>
    <t>Оплата за вет. услуги - стерилизация 1 собаки в вет. клинике "Идеал"</t>
  </si>
  <si>
    <t>Благотворительное пожертвование Миракян Артем Григорьевич</t>
  </si>
  <si>
    <t>Пожертвование на стерилизацию бездомных животных, анонимно</t>
  </si>
  <si>
    <t>Благотворительное пожертвование Лазаренко Юрий Александрович</t>
  </si>
  <si>
    <t>Благотворительное пожертвование Цыганов Сергей Сергеевич</t>
  </si>
  <si>
    <t>Оплата за лекарственные препараты для котенка Кристи</t>
  </si>
  <si>
    <t>Оплата за вет. услуги - стерилизация 1 кошки в вет. Клинике "КрасногорьеВет"</t>
  </si>
  <si>
    <t>Оплата за канцелярские товары (рамки, почтовые пакеты, конверты и пр.)</t>
  </si>
  <si>
    <t>500 RUB</t>
  </si>
  <si>
    <t>Ирина</t>
  </si>
  <si>
    <t>Пожертвования через платёжную систему QIWI</t>
  </si>
  <si>
    <t>Через платежную систему Qiwi</t>
  </si>
  <si>
    <t>Новеньков Павел</t>
  </si>
  <si>
    <t>Evgeniya Alexandrova</t>
  </si>
  <si>
    <t>10 USD</t>
  </si>
  <si>
    <t>10 EUR</t>
  </si>
  <si>
    <t>Irina Gavrilovich</t>
  </si>
  <si>
    <t>Зачислено на р/сч за вычетом комиссии оператора (5%)</t>
  </si>
  <si>
    <t>Анонимно</t>
  </si>
  <si>
    <t>Сдача наличных в банк (благотворительные пожертвования, собранные в ящик для сбора пожертвований, установленный в вет. клинике "Идеал")</t>
  </si>
  <si>
    <t>Комиссия банков за сентябрь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</si>
</sst>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#,##0.00&quot;р.&quot;"/>
  </numFmts>
  <fonts count="15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Fill="0" applyProtection="0"/>
  </cellStyleXfs>
  <cellXfs count="91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 shrinkToFit="1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Protection="1"/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10" fillId="2" borderId="3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wrapText="1"/>
    </xf>
    <xf numFmtId="0" fontId="2" fillId="2" borderId="4" xfId="0" applyFont="1" applyFill="1" applyBorder="1" applyProtection="1"/>
    <xf numFmtId="0" fontId="5" fillId="2" borderId="2" xfId="0" applyFont="1" applyFill="1" applyBorder="1" applyAlignment="1" applyProtection="1">
      <alignment horizontal="center" vertical="center"/>
    </xf>
    <xf numFmtId="4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4" fontId="3" fillId="2" borderId="3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4" fontId="2" fillId="2" borderId="3" xfId="0" applyNumberFormat="1" applyFont="1" applyFill="1" applyBorder="1" applyAlignment="1" applyProtection="1">
      <alignment horizontal="center"/>
    </xf>
    <xf numFmtId="0" fontId="0" fillId="2" borderId="4" xfId="0" applyFill="1" applyBorder="1" applyProtection="1"/>
    <xf numFmtId="173" fontId="2" fillId="3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3" borderId="4" xfId="0" applyNumberFormat="1" applyFont="1" applyFill="1" applyBorder="1" applyAlignment="1" applyProtection="1">
      <alignment horizontal="center" vertical="center"/>
    </xf>
    <xf numFmtId="173" fontId="9" fillId="2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3" borderId="4" xfId="0" applyNumberFormat="1" applyFont="1" applyFill="1" applyBorder="1" applyAlignment="1" applyProtection="1">
      <alignment horizontal="center"/>
    </xf>
    <xf numFmtId="173" fontId="10" fillId="2" borderId="4" xfId="0" applyNumberFormat="1" applyFont="1" applyFill="1" applyBorder="1" applyAlignment="1" applyProtection="1">
      <alignment vertical="center"/>
    </xf>
    <xf numFmtId="173" fontId="9" fillId="2" borderId="4" xfId="0" applyNumberFormat="1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0" fontId="0" fillId="0" borderId="5" xfId="0" applyFill="1" applyBorder="1" applyProtection="1"/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 vertical="center"/>
    </xf>
    <xf numFmtId="4" fontId="1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2" fillId="2" borderId="3" xfId="0" applyFont="1" applyFill="1" applyBorder="1" applyProtection="1"/>
    <xf numFmtId="14" fontId="0" fillId="0" borderId="7" xfId="0" applyNumberFormat="1" applyFill="1" applyBorder="1" applyAlignment="1" applyProtection="1">
      <alignment horizontal="center" vertical="center"/>
    </xf>
    <xf numFmtId="4" fontId="0" fillId="0" borderId="7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 wrapText="1"/>
    </xf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 wrapText="1"/>
    </xf>
    <xf numFmtId="4" fontId="0" fillId="0" borderId="1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14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Protection="1"/>
    <xf numFmtId="0" fontId="0" fillId="0" borderId="5" xfId="0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/>
    </xf>
    <xf numFmtId="0" fontId="5" fillId="3" borderId="3" xfId="0" applyFont="1" applyFill="1" applyBorder="1" applyAlignment="1" applyProtection="1">
      <alignment horizontal="left" vertic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</xf>
    <xf numFmtId="0" fontId="3" fillId="2" borderId="3" xfId="0" applyFont="1" applyFill="1" applyBorder="1" applyAlignment="1" applyProtection="1">
      <alignment horizontal="left" wrapText="1"/>
    </xf>
    <xf numFmtId="14" fontId="0" fillId="0" borderId="2" xfId="0" applyNumberFormat="1" applyFill="1" applyBorder="1" applyAlignment="1" applyProtection="1">
      <alignment horizontal="center" vertical="center"/>
    </xf>
    <xf numFmtId="14" fontId="0" fillId="0" borderId="4" xfId="0" applyNumberForma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9525</xdr:rowOff>
    </xdr:to>
    <xdr:pic>
      <xdr:nvPicPr>
        <xdr:cNvPr id="1262" name="Рисунок 2">
          <a:extLst>
            <a:ext uri="{FF2B5EF4-FFF2-40B4-BE49-F238E27FC236}">
              <a16:creationId xmlns:a16="http://schemas.microsoft.com/office/drawing/2014/main" id="{B17577EE-359B-4204-9C5A-F50E7D850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6</xdr:row>
      <xdr:rowOff>47625</xdr:rowOff>
    </xdr:to>
    <xdr:pic>
      <xdr:nvPicPr>
        <xdr:cNvPr id="4328" name="Рисунок 2">
          <a:extLst>
            <a:ext uri="{FF2B5EF4-FFF2-40B4-BE49-F238E27FC236}">
              <a16:creationId xmlns:a16="http://schemas.microsoft.com/office/drawing/2014/main" id="{E7012F2B-D426-436D-8865-40747376A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2284" name="Рисунок 2">
          <a:extLst>
            <a:ext uri="{FF2B5EF4-FFF2-40B4-BE49-F238E27FC236}">
              <a16:creationId xmlns:a16="http://schemas.microsoft.com/office/drawing/2014/main" id="{949E6D49-39FB-4FF5-A334-4C55912A2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6342" name="Рисунок 2">
          <a:extLst>
            <a:ext uri="{FF2B5EF4-FFF2-40B4-BE49-F238E27FC236}">
              <a16:creationId xmlns:a16="http://schemas.microsoft.com/office/drawing/2014/main" id="{375B1373-E63D-4C82-A36F-6BAF3F94A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8248" name="Рисунок 2">
          <a:extLst>
            <a:ext uri="{FF2B5EF4-FFF2-40B4-BE49-F238E27FC236}">
              <a16:creationId xmlns:a16="http://schemas.microsoft.com/office/drawing/2014/main" id="{5D8F8867-08D8-454D-A02B-6C1EF9680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6</xdr:row>
      <xdr:rowOff>19050</xdr:rowOff>
    </xdr:to>
    <xdr:pic>
      <xdr:nvPicPr>
        <xdr:cNvPr id="10264" name="Рисунок 2">
          <a:extLst>
            <a:ext uri="{FF2B5EF4-FFF2-40B4-BE49-F238E27FC236}">
              <a16:creationId xmlns:a16="http://schemas.microsoft.com/office/drawing/2014/main" id="{5B4CBB06-4575-4F9E-A381-D292377D6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3308" name="Рисунок 2">
          <a:extLst>
            <a:ext uri="{FF2B5EF4-FFF2-40B4-BE49-F238E27FC236}">
              <a16:creationId xmlns:a16="http://schemas.microsoft.com/office/drawing/2014/main" id="{D5DB0F10-2AE1-4578-A5C7-61C1B380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6</xdr:row>
      <xdr:rowOff>19050</xdr:rowOff>
    </xdr:to>
    <xdr:pic>
      <xdr:nvPicPr>
        <xdr:cNvPr id="5320" name="Рисунок 2">
          <a:extLst>
            <a:ext uri="{FF2B5EF4-FFF2-40B4-BE49-F238E27FC236}">
              <a16:creationId xmlns:a16="http://schemas.microsoft.com/office/drawing/2014/main" id="{D7B5B7DB-A773-4389-A3B3-89C94EEBB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25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140625" style="1" customWidth="1"/>
    <col min="2" max="2" width="44.42578125" style="2" customWidth="1"/>
    <col min="3" max="3" width="19.42578125" style="10" customWidth="1"/>
  </cols>
  <sheetData>
    <row r="1" spans="1:3" ht="18.75" x14ac:dyDescent="0.3">
      <c r="B1" s="78" t="s">
        <v>20</v>
      </c>
      <c r="C1" s="78"/>
    </row>
    <row r="2" spans="1:3" ht="18.75" x14ac:dyDescent="0.3">
      <c r="B2" s="78" t="s">
        <v>21</v>
      </c>
      <c r="C2" s="78"/>
    </row>
    <row r="3" spans="1:3" ht="18.75" x14ac:dyDescent="0.3">
      <c r="B3" s="42"/>
      <c r="C3" s="42"/>
    </row>
    <row r="4" spans="1:3" ht="18.75" x14ac:dyDescent="0.3">
      <c r="B4" s="77" t="s">
        <v>3</v>
      </c>
      <c r="C4" s="77"/>
    </row>
    <row r="5" spans="1:3" ht="18.75" x14ac:dyDescent="0.3">
      <c r="B5" s="77" t="s">
        <v>17</v>
      </c>
      <c r="C5" s="77"/>
    </row>
    <row r="6" spans="1:3" ht="18.75" x14ac:dyDescent="0.25">
      <c r="B6" s="80" t="s">
        <v>35</v>
      </c>
      <c r="C6" s="80"/>
    </row>
    <row r="7" spans="1:3" ht="15" customHeight="1" x14ac:dyDescent="0.25">
      <c r="B7" s="43"/>
      <c r="C7" s="43"/>
    </row>
    <row r="9" spans="1:3" x14ac:dyDescent="0.25">
      <c r="A9" s="73" t="s">
        <v>36</v>
      </c>
      <c r="B9" s="74"/>
      <c r="C9" s="34">
        <v>64695.77</v>
      </c>
    </row>
    <row r="10" spans="1:3" x14ac:dyDescent="0.25">
      <c r="C10" s="35"/>
    </row>
    <row r="11" spans="1:3" x14ac:dyDescent="0.25">
      <c r="A11" s="73" t="s">
        <v>37</v>
      </c>
      <c r="B11" s="74"/>
      <c r="C11" s="36">
        <f>SUM(C12:C17)</f>
        <v>142676.01999999999</v>
      </c>
    </row>
    <row r="12" spans="1:3" x14ac:dyDescent="0.25">
      <c r="A12" s="75" t="s">
        <v>13</v>
      </c>
      <c r="B12" s="76"/>
      <c r="C12" s="37">
        <f>Chronopay!B63</f>
        <v>34386.5</v>
      </c>
    </row>
    <row r="13" spans="1:3" x14ac:dyDescent="0.25">
      <c r="A13" s="75" t="s">
        <v>27</v>
      </c>
      <c r="B13" s="76"/>
      <c r="C13" s="37">
        <f>PayPal!D12</f>
        <v>1813.3000000000002</v>
      </c>
    </row>
    <row r="14" spans="1:3" x14ac:dyDescent="0.25">
      <c r="A14" s="75" t="s">
        <v>32</v>
      </c>
      <c r="B14" s="76"/>
      <c r="C14" s="37">
        <f>Yandex!C11</f>
        <v>0.97</v>
      </c>
    </row>
    <row r="15" spans="1:3" x14ac:dyDescent="0.25">
      <c r="A15" s="75" t="s">
        <v>165</v>
      </c>
      <c r="B15" s="76"/>
      <c r="C15" s="37">
        <f>Qiwi!C11</f>
        <v>71.25</v>
      </c>
    </row>
    <row r="16" spans="1:3" x14ac:dyDescent="0.25">
      <c r="A16" s="20" t="s">
        <v>14</v>
      </c>
      <c r="B16" s="20"/>
      <c r="C16" s="37">
        <f>ПСБ!B25</f>
        <v>45090.659999999996</v>
      </c>
    </row>
    <row r="17" spans="1:3" x14ac:dyDescent="0.25">
      <c r="A17" s="20" t="s">
        <v>26</v>
      </c>
      <c r="B17" s="20"/>
      <c r="C17" s="37">
        <f>СБ!B42</f>
        <v>61313.340000000004</v>
      </c>
    </row>
    <row r="18" spans="1:3" x14ac:dyDescent="0.25">
      <c r="A18" s="24"/>
      <c r="B18" s="24"/>
      <c r="C18" s="38"/>
    </row>
    <row r="19" spans="1:3" x14ac:dyDescent="0.25">
      <c r="A19" s="73" t="s">
        <v>38</v>
      </c>
      <c r="B19" s="79"/>
      <c r="C19" s="39">
        <f>SUM(C20:C23)</f>
        <v>131833.57</v>
      </c>
    </row>
    <row r="20" spans="1:3" x14ac:dyDescent="0.25">
      <c r="A20" s="21" t="s">
        <v>4</v>
      </c>
      <c r="B20" s="22"/>
      <c r="C20" s="40">
        <f>SUM(Расходы!B11:B16)</f>
        <v>30931.72</v>
      </c>
    </row>
    <row r="21" spans="1:3" x14ac:dyDescent="0.25">
      <c r="A21" s="20" t="s">
        <v>8</v>
      </c>
      <c r="B21" s="23"/>
      <c r="C21" s="41">
        <f>SUM(Расходы!B18:B32)</f>
        <v>65592.62</v>
      </c>
    </row>
    <row r="22" spans="1:3" x14ac:dyDescent="0.25">
      <c r="A22" s="20" t="s">
        <v>9</v>
      </c>
      <c r="B22" s="23"/>
      <c r="C22" s="41">
        <f>SUM(Расходы!B34:B37)</f>
        <v>11500</v>
      </c>
    </row>
    <row r="23" spans="1:3" x14ac:dyDescent="0.25">
      <c r="A23" s="20" t="s">
        <v>15</v>
      </c>
      <c r="B23" s="23"/>
      <c r="C23" s="41">
        <f>SUM(Расходы!B39:B45)</f>
        <v>23809.23</v>
      </c>
    </row>
    <row r="24" spans="1:3" x14ac:dyDescent="0.25">
      <c r="C24" s="35"/>
    </row>
    <row r="25" spans="1:3" ht="15" customHeight="1" x14ac:dyDescent="0.25">
      <c r="A25" s="73" t="s">
        <v>39</v>
      </c>
      <c r="B25" s="74"/>
      <c r="C25" s="34">
        <f>C9+C11-C19</f>
        <v>75538.219999999972</v>
      </c>
    </row>
  </sheetData>
  <sheetProtection password="C6E7" sheet="1" formatCells="0" formatColumns="0" formatRows="0" insertColumns="0" insertRows="0" insertHyperlinks="0" deleteColumns="0" deleteRows="0" sort="0" autoFilter="0" pivotTables="0"/>
  <mergeCells count="13">
    <mergeCell ref="B6:C6"/>
    <mergeCell ref="A13:B13"/>
    <mergeCell ref="A9:B9"/>
    <mergeCell ref="A25:B25"/>
    <mergeCell ref="A11:B11"/>
    <mergeCell ref="A14:B14"/>
    <mergeCell ref="B5:C5"/>
    <mergeCell ref="A15:B15"/>
    <mergeCell ref="B1:C1"/>
    <mergeCell ref="A19:B19"/>
    <mergeCell ref="B4:C4"/>
    <mergeCell ref="B2:C2"/>
    <mergeCell ref="A12:B1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46"/>
  <sheetViews>
    <sheetView showGridLines="0" zoomScaleNormal="100" workbookViewId="0">
      <selection activeCell="C47" sqref="C47"/>
    </sheetView>
  </sheetViews>
  <sheetFormatPr defaultRowHeight="15" x14ac:dyDescent="0.25"/>
  <cols>
    <col min="1" max="1" width="18.85546875" style="1" customWidth="1"/>
    <col min="2" max="2" width="21.5703125" style="2" customWidth="1"/>
    <col min="3" max="3" width="85.28515625" customWidth="1"/>
  </cols>
  <sheetData>
    <row r="1" spans="1:3" ht="18.75" x14ac:dyDescent="0.3">
      <c r="B1" s="78" t="s">
        <v>20</v>
      </c>
      <c r="C1" s="78"/>
    </row>
    <row r="2" spans="1:3" ht="18.75" x14ac:dyDescent="0.3">
      <c r="B2" s="78" t="s">
        <v>21</v>
      </c>
      <c r="C2" s="78"/>
    </row>
    <row r="3" spans="1:3" ht="18.75" x14ac:dyDescent="0.3">
      <c r="B3" s="77"/>
      <c r="C3" s="77"/>
    </row>
    <row r="4" spans="1:3" ht="18.75" x14ac:dyDescent="0.3">
      <c r="B4" s="77" t="s">
        <v>12</v>
      </c>
      <c r="C4" s="77"/>
    </row>
    <row r="5" spans="1:3" ht="18.75" x14ac:dyDescent="0.3">
      <c r="B5" s="77" t="s">
        <v>35</v>
      </c>
      <c r="C5" s="77"/>
    </row>
    <row r="6" spans="1:3" ht="15.75" x14ac:dyDescent="0.25">
      <c r="B6" s="5"/>
      <c r="C6" s="6"/>
    </row>
    <row r="8" spans="1:3" x14ac:dyDescent="0.25">
      <c r="A8" s="27" t="s">
        <v>5</v>
      </c>
      <c r="B8" s="28" t="s">
        <v>7</v>
      </c>
      <c r="C8" s="29" t="s">
        <v>6</v>
      </c>
    </row>
    <row r="9" spans="1:3" ht="8.25" customHeight="1" x14ac:dyDescent="0.25">
      <c r="A9" s="81"/>
      <c r="B9" s="82"/>
      <c r="C9" s="83"/>
    </row>
    <row r="10" spans="1:3" x14ac:dyDescent="0.25">
      <c r="A10" s="14" t="s">
        <v>4</v>
      </c>
      <c r="B10" s="15"/>
      <c r="C10" s="16"/>
    </row>
    <row r="11" spans="1:3" x14ac:dyDescent="0.25">
      <c r="A11" s="7">
        <v>42614</v>
      </c>
      <c r="B11" s="8">
        <v>4218</v>
      </c>
      <c r="C11" s="44" t="s">
        <v>95</v>
      </c>
    </row>
    <row r="12" spans="1:3" ht="30" x14ac:dyDescent="0.25">
      <c r="A12" s="7">
        <v>42621</v>
      </c>
      <c r="B12" s="8">
        <v>2799.42</v>
      </c>
      <c r="C12" s="48" t="s">
        <v>102</v>
      </c>
    </row>
    <row r="13" spans="1:3" x14ac:dyDescent="0.25">
      <c r="A13" s="7">
        <v>42625</v>
      </c>
      <c r="B13" s="8">
        <v>2990</v>
      </c>
      <c r="C13" s="48" t="s">
        <v>95</v>
      </c>
    </row>
    <row r="14" spans="1:3" ht="15" customHeight="1" x14ac:dyDescent="0.25">
      <c r="A14" s="7">
        <v>42625</v>
      </c>
      <c r="B14" s="8">
        <v>10634.3</v>
      </c>
      <c r="C14" s="48" t="s">
        <v>140</v>
      </c>
    </row>
    <row r="15" spans="1:3" ht="15" customHeight="1" x14ac:dyDescent="0.25">
      <c r="A15" s="7">
        <v>42626</v>
      </c>
      <c r="B15" s="8">
        <v>6240</v>
      </c>
      <c r="C15" s="48" t="s">
        <v>141</v>
      </c>
    </row>
    <row r="16" spans="1:3" x14ac:dyDescent="0.25">
      <c r="A16" s="7">
        <v>42640</v>
      </c>
      <c r="B16" s="8">
        <v>4050</v>
      </c>
      <c r="C16" s="48" t="s">
        <v>131</v>
      </c>
    </row>
    <row r="17" spans="1:3" x14ac:dyDescent="0.25">
      <c r="A17" s="17" t="s">
        <v>8</v>
      </c>
      <c r="B17" s="18"/>
      <c r="C17" s="19"/>
    </row>
    <row r="18" spans="1:3" x14ac:dyDescent="0.25">
      <c r="A18" s="65">
        <v>42625</v>
      </c>
      <c r="B18" s="66">
        <v>321</v>
      </c>
      <c r="C18" s="44" t="s">
        <v>159</v>
      </c>
    </row>
    <row r="19" spans="1:3" x14ac:dyDescent="0.25">
      <c r="A19" s="65">
        <v>42626</v>
      </c>
      <c r="B19" s="66">
        <v>3807</v>
      </c>
      <c r="C19" s="44" t="s">
        <v>33</v>
      </c>
    </row>
    <row r="20" spans="1:3" x14ac:dyDescent="0.25">
      <c r="A20" s="7">
        <v>42634</v>
      </c>
      <c r="B20" s="8">
        <v>735</v>
      </c>
      <c r="C20" s="44" t="s">
        <v>118</v>
      </c>
    </row>
    <row r="21" spans="1:3" x14ac:dyDescent="0.25">
      <c r="A21" s="7">
        <v>42634</v>
      </c>
      <c r="B21" s="8">
        <v>1036</v>
      </c>
      <c r="C21" s="44" t="s">
        <v>119</v>
      </c>
    </row>
    <row r="22" spans="1:3" x14ac:dyDescent="0.25">
      <c r="A22" s="7">
        <v>42634</v>
      </c>
      <c r="B22" s="8">
        <v>1225</v>
      </c>
      <c r="C22" s="44" t="s">
        <v>122</v>
      </c>
    </row>
    <row r="23" spans="1:3" x14ac:dyDescent="0.25">
      <c r="A23" s="7">
        <v>42634</v>
      </c>
      <c r="B23" s="8">
        <v>2170</v>
      </c>
      <c r="C23" s="44" t="s">
        <v>120</v>
      </c>
    </row>
    <row r="24" spans="1:3" x14ac:dyDescent="0.25">
      <c r="A24" s="7">
        <v>42634</v>
      </c>
      <c r="B24" s="8">
        <v>3101</v>
      </c>
      <c r="C24" s="44" t="s">
        <v>121</v>
      </c>
    </row>
    <row r="25" spans="1:3" x14ac:dyDescent="0.25">
      <c r="A25" s="7">
        <v>42634</v>
      </c>
      <c r="B25" s="8">
        <v>4438</v>
      </c>
      <c r="C25" s="44" t="s">
        <v>123</v>
      </c>
    </row>
    <row r="26" spans="1:3" x14ac:dyDescent="0.25">
      <c r="A26" s="7">
        <v>42634</v>
      </c>
      <c r="B26" s="8">
        <v>5859.42</v>
      </c>
      <c r="C26" s="44" t="s">
        <v>124</v>
      </c>
    </row>
    <row r="27" spans="1:3" x14ac:dyDescent="0.25">
      <c r="A27" s="7">
        <v>42634</v>
      </c>
      <c r="B27" s="8">
        <v>17223.2</v>
      </c>
      <c r="C27" s="44" t="s">
        <v>125</v>
      </c>
    </row>
    <row r="28" spans="1:3" x14ac:dyDescent="0.25">
      <c r="A28" s="7">
        <v>42634</v>
      </c>
      <c r="B28" s="8">
        <v>2925.5</v>
      </c>
      <c r="C28" s="44" t="s">
        <v>148</v>
      </c>
    </row>
    <row r="29" spans="1:3" x14ac:dyDescent="0.25">
      <c r="A29" s="7">
        <v>42634</v>
      </c>
      <c r="B29" s="8">
        <v>9294.5</v>
      </c>
      <c r="C29" s="44" t="s">
        <v>149</v>
      </c>
    </row>
    <row r="30" spans="1:3" x14ac:dyDescent="0.25">
      <c r="A30" s="7">
        <v>42634</v>
      </c>
      <c r="B30" s="8">
        <v>3816.5</v>
      </c>
      <c r="C30" s="44" t="s">
        <v>150</v>
      </c>
    </row>
    <row r="31" spans="1:3" x14ac:dyDescent="0.25">
      <c r="A31" s="7">
        <v>42636</v>
      </c>
      <c r="B31" s="8">
        <v>6368</v>
      </c>
      <c r="C31" s="44" t="s">
        <v>152</v>
      </c>
    </row>
    <row r="32" spans="1:3" x14ac:dyDescent="0.25">
      <c r="A32" s="7">
        <v>42639</v>
      </c>
      <c r="B32" s="8">
        <v>3272.5</v>
      </c>
      <c r="C32" s="44" t="s">
        <v>148</v>
      </c>
    </row>
    <row r="33" spans="1:3" x14ac:dyDescent="0.25">
      <c r="A33" s="17" t="s">
        <v>9</v>
      </c>
      <c r="B33" s="18"/>
      <c r="C33" s="19"/>
    </row>
    <row r="34" spans="1:3" x14ac:dyDescent="0.25">
      <c r="A34" s="7">
        <v>42627</v>
      </c>
      <c r="B34" s="8">
        <v>1600</v>
      </c>
      <c r="C34" s="48" t="s">
        <v>107</v>
      </c>
    </row>
    <row r="35" spans="1:3" x14ac:dyDescent="0.25">
      <c r="A35" s="7">
        <v>42629</v>
      </c>
      <c r="B35" s="8">
        <v>3200</v>
      </c>
      <c r="C35" s="48" t="s">
        <v>113</v>
      </c>
    </row>
    <row r="36" spans="1:3" x14ac:dyDescent="0.25">
      <c r="A36" s="7">
        <v>42633</v>
      </c>
      <c r="B36" s="8">
        <v>3000</v>
      </c>
      <c r="C36" s="48" t="s">
        <v>160</v>
      </c>
    </row>
    <row r="37" spans="1:3" x14ac:dyDescent="0.25">
      <c r="A37" s="7">
        <v>42640</v>
      </c>
      <c r="B37" s="8">
        <v>3700</v>
      </c>
      <c r="C37" s="48" t="s">
        <v>154</v>
      </c>
    </row>
    <row r="38" spans="1:3" x14ac:dyDescent="0.25">
      <c r="A38" s="17" t="s">
        <v>15</v>
      </c>
      <c r="B38" s="18"/>
      <c r="C38" s="19"/>
    </row>
    <row r="39" spans="1:3" x14ac:dyDescent="0.25">
      <c r="A39" s="7">
        <v>42619</v>
      </c>
      <c r="B39" s="8">
        <v>300</v>
      </c>
      <c r="C39" s="48" t="s">
        <v>134</v>
      </c>
    </row>
    <row r="40" spans="1:3" ht="30" x14ac:dyDescent="0.25">
      <c r="A40" s="7">
        <v>42627</v>
      </c>
      <c r="B40" s="8">
        <v>4000</v>
      </c>
      <c r="C40" s="48" t="s">
        <v>146</v>
      </c>
    </row>
    <row r="41" spans="1:3" x14ac:dyDescent="0.25">
      <c r="A41" s="7">
        <v>42634</v>
      </c>
      <c r="B41" s="8">
        <v>1000</v>
      </c>
      <c r="C41" s="48" t="s">
        <v>147</v>
      </c>
    </row>
    <row r="42" spans="1:3" x14ac:dyDescent="0.25">
      <c r="A42" s="7">
        <v>42641</v>
      </c>
      <c r="B42" s="8">
        <v>2067.23</v>
      </c>
      <c r="C42" s="48" t="s">
        <v>161</v>
      </c>
    </row>
    <row r="43" spans="1:3" x14ac:dyDescent="0.25">
      <c r="A43" s="65">
        <v>42643</v>
      </c>
      <c r="B43" s="66">
        <v>7000</v>
      </c>
      <c r="C43" s="44" t="s">
        <v>132</v>
      </c>
    </row>
    <row r="44" spans="1:3" x14ac:dyDescent="0.25">
      <c r="A44" s="65">
        <v>42643</v>
      </c>
      <c r="B44" s="66">
        <v>5000</v>
      </c>
      <c r="C44" s="44" t="s">
        <v>133</v>
      </c>
    </row>
    <row r="45" spans="1:3" x14ac:dyDescent="0.25">
      <c r="A45" s="7"/>
      <c r="B45" s="8">
        <f>30+1500+180+30+8+60+150+350+199+885+1050</f>
        <v>4442</v>
      </c>
      <c r="C45" s="44" t="s">
        <v>174</v>
      </c>
    </row>
    <row r="46" spans="1:3" x14ac:dyDescent="0.25">
      <c r="A46" s="11" t="s">
        <v>2</v>
      </c>
      <c r="B46" s="12">
        <f>SUM(B11:B45)</f>
        <v>131833.57</v>
      </c>
      <c r="C46" s="13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A9:C9"/>
    <mergeCell ref="B2:C2"/>
    <mergeCell ref="B3:C3"/>
    <mergeCell ref="B4:C4"/>
    <mergeCell ref="B5:C5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3"/>
  <sheetViews>
    <sheetView showGridLines="0" workbookViewId="0">
      <selection activeCell="A44" sqref="A44"/>
    </sheetView>
  </sheetViews>
  <sheetFormatPr defaultRowHeight="15" x14ac:dyDescent="0.25"/>
  <cols>
    <col min="1" max="2" width="20.7109375" customWidth="1"/>
    <col min="3" max="3" width="32.85546875" customWidth="1"/>
    <col min="4" max="4" width="56.7109375" customWidth="1"/>
  </cols>
  <sheetData>
    <row r="1" spans="1:4" ht="18.75" x14ac:dyDescent="0.3">
      <c r="B1" s="86" t="s">
        <v>20</v>
      </c>
      <c r="C1" s="86"/>
      <c r="D1" s="86"/>
    </row>
    <row r="2" spans="1:4" ht="18.75" x14ac:dyDescent="0.3">
      <c r="B2" s="86" t="s">
        <v>21</v>
      </c>
      <c r="C2" s="86"/>
      <c r="D2" s="86"/>
    </row>
    <row r="3" spans="1:4" ht="18" customHeight="1" x14ac:dyDescent="0.3">
      <c r="B3" s="9"/>
      <c r="C3" s="9"/>
    </row>
    <row r="4" spans="1:4" ht="18.75" x14ac:dyDescent="0.25">
      <c r="B4" s="84" t="s">
        <v>10</v>
      </c>
      <c r="C4" s="84"/>
      <c r="D4" s="84"/>
    </row>
    <row r="5" spans="1:4" ht="18.75" x14ac:dyDescent="0.25">
      <c r="B5" s="84" t="s">
        <v>18</v>
      </c>
      <c r="C5" s="84"/>
      <c r="D5" s="84"/>
    </row>
    <row r="6" spans="1:4" ht="18.75" x14ac:dyDescent="0.3">
      <c r="B6" s="85" t="s">
        <v>35</v>
      </c>
      <c r="C6" s="85"/>
      <c r="D6" s="85"/>
    </row>
    <row r="9" spans="1:4" x14ac:dyDescent="0.25">
      <c r="A9" s="11" t="s">
        <v>16</v>
      </c>
      <c r="B9" s="30" t="s">
        <v>7</v>
      </c>
      <c r="C9" s="56" t="s">
        <v>1</v>
      </c>
      <c r="D9" s="57" t="s">
        <v>6</v>
      </c>
    </row>
    <row r="10" spans="1:4" x14ac:dyDescent="0.25">
      <c r="A10" s="45">
        <v>42613</v>
      </c>
      <c r="B10" s="72">
        <v>500</v>
      </c>
      <c r="C10" s="46" t="s">
        <v>40</v>
      </c>
      <c r="D10" s="46" t="s">
        <v>41</v>
      </c>
    </row>
    <row r="11" spans="1:4" x14ac:dyDescent="0.25">
      <c r="A11" s="45">
        <v>42613</v>
      </c>
      <c r="B11" s="72">
        <v>500</v>
      </c>
      <c r="C11" s="46" t="s">
        <v>42</v>
      </c>
      <c r="D11" s="46" t="s">
        <v>41</v>
      </c>
    </row>
    <row r="12" spans="1:4" x14ac:dyDescent="0.25">
      <c r="A12" s="45">
        <v>42613</v>
      </c>
      <c r="B12" s="72">
        <v>500</v>
      </c>
      <c r="C12" s="46" t="s">
        <v>43</v>
      </c>
      <c r="D12" s="46" t="s">
        <v>41</v>
      </c>
    </row>
    <row r="13" spans="1:4" x14ac:dyDescent="0.25">
      <c r="A13" s="45">
        <v>42613</v>
      </c>
      <c r="B13" s="72">
        <v>500</v>
      </c>
      <c r="C13" s="46" t="s">
        <v>44</v>
      </c>
      <c r="D13" s="46" t="s">
        <v>41</v>
      </c>
    </row>
    <row r="14" spans="1:4" x14ac:dyDescent="0.25">
      <c r="A14" s="45">
        <v>42614</v>
      </c>
      <c r="B14" s="72">
        <v>100</v>
      </c>
      <c r="C14" s="46" t="s">
        <v>45</v>
      </c>
      <c r="D14" s="46" t="s">
        <v>46</v>
      </c>
    </row>
    <row r="15" spans="1:4" x14ac:dyDescent="0.25">
      <c r="A15" s="45">
        <v>42614</v>
      </c>
      <c r="B15" s="72">
        <v>500</v>
      </c>
      <c r="C15" s="46" t="s">
        <v>47</v>
      </c>
      <c r="D15" s="46" t="s">
        <v>41</v>
      </c>
    </row>
    <row r="16" spans="1:4" x14ac:dyDescent="0.25">
      <c r="A16" s="45">
        <v>42616</v>
      </c>
      <c r="B16" s="72">
        <v>500</v>
      </c>
      <c r="C16" s="46" t="s">
        <v>48</v>
      </c>
      <c r="D16" s="46" t="s">
        <v>41</v>
      </c>
    </row>
    <row r="17" spans="1:4" x14ac:dyDescent="0.25">
      <c r="A17" s="45">
        <v>42618</v>
      </c>
      <c r="B17" s="72">
        <v>300</v>
      </c>
      <c r="C17" s="46" t="s">
        <v>49</v>
      </c>
      <c r="D17" s="46" t="s">
        <v>41</v>
      </c>
    </row>
    <row r="18" spans="1:4" x14ac:dyDescent="0.25">
      <c r="A18" s="45">
        <v>42619</v>
      </c>
      <c r="B18" s="72">
        <v>500</v>
      </c>
      <c r="C18" s="46" t="s">
        <v>50</v>
      </c>
      <c r="D18" s="46" t="s">
        <v>41</v>
      </c>
    </row>
    <row r="19" spans="1:4" x14ac:dyDescent="0.25">
      <c r="A19" s="45">
        <v>42621</v>
      </c>
      <c r="B19" s="72">
        <v>300</v>
      </c>
      <c r="C19" s="46" t="s">
        <v>51</v>
      </c>
      <c r="D19" s="46" t="s">
        <v>41</v>
      </c>
    </row>
    <row r="20" spans="1:4" x14ac:dyDescent="0.25">
      <c r="A20" s="45">
        <v>42623</v>
      </c>
      <c r="B20" s="72">
        <v>500</v>
      </c>
      <c r="C20" s="46" t="s">
        <v>52</v>
      </c>
      <c r="D20" s="46" t="s">
        <v>41</v>
      </c>
    </row>
    <row r="21" spans="1:4" x14ac:dyDescent="0.25">
      <c r="A21" s="45">
        <v>42624</v>
      </c>
      <c r="B21" s="72">
        <v>250</v>
      </c>
      <c r="C21" s="46" t="s">
        <v>53</v>
      </c>
      <c r="D21" s="46" t="s">
        <v>41</v>
      </c>
    </row>
    <row r="22" spans="1:4" x14ac:dyDescent="0.25">
      <c r="A22" s="45">
        <v>42625</v>
      </c>
      <c r="B22" s="72">
        <v>1000</v>
      </c>
      <c r="C22" s="46" t="s">
        <v>54</v>
      </c>
      <c r="D22" s="46" t="s">
        <v>41</v>
      </c>
    </row>
    <row r="23" spans="1:4" x14ac:dyDescent="0.25">
      <c r="A23" s="45">
        <v>42625</v>
      </c>
      <c r="B23" s="72">
        <v>1000</v>
      </c>
      <c r="C23" s="46" t="s">
        <v>55</v>
      </c>
      <c r="D23" s="46" t="s">
        <v>41</v>
      </c>
    </row>
    <row r="24" spans="1:4" x14ac:dyDescent="0.25">
      <c r="A24" s="45">
        <v>42627</v>
      </c>
      <c r="B24" s="72">
        <v>2500</v>
      </c>
      <c r="C24" s="46" t="s">
        <v>56</v>
      </c>
      <c r="D24" s="46" t="s">
        <v>41</v>
      </c>
    </row>
    <row r="25" spans="1:4" x14ac:dyDescent="0.25">
      <c r="A25" s="45">
        <v>42627</v>
      </c>
      <c r="B25" s="72">
        <v>1000</v>
      </c>
      <c r="C25" s="46" t="s">
        <v>57</v>
      </c>
      <c r="D25" s="46" t="s">
        <v>41</v>
      </c>
    </row>
    <row r="26" spans="1:4" x14ac:dyDescent="0.25">
      <c r="A26" s="45">
        <v>42629</v>
      </c>
      <c r="B26" s="72">
        <v>500</v>
      </c>
      <c r="C26" s="46" t="s">
        <v>58</v>
      </c>
      <c r="D26" s="46" t="s">
        <v>41</v>
      </c>
    </row>
    <row r="27" spans="1:4" x14ac:dyDescent="0.25">
      <c r="A27" s="45">
        <v>42629</v>
      </c>
      <c r="B27" s="72">
        <v>500</v>
      </c>
      <c r="C27" s="46" t="s">
        <v>59</v>
      </c>
      <c r="D27" s="46" t="s">
        <v>41</v>
      </c>
    </row>
    <row r="28" spans="1:4" x14ac:dyDescent="0.25">
      <c r="A28" s="45">
        <v>42630</v>
      </c>
      <c r="B28" s="72">
        <v>500</v>
      </c>
      <c r="C28" s="46" t="s">
        <v>60</v>
      </c>
      <c r="D28" s="46" t="s">
        <v>41</v>
      </c>
    </row>
    <row r="29" spans="1:4" x14ac:dyDescent="0.25">
      <c r="A29" s="45">
        <v>42630</v>
      </c>
      <c r="B29" s="72">
        <v>2500</v>
      </c>
      <c r="C29" s="46" t="s">
        <v>61</v>
      </c>
      <c r="D29" s="46" t="s">
        <v>41</v>
      </c>
    </row>
    <row r="30" spans="1:4" x14ac:dyDescent="0.25">
      <c r="A30" s="45">
        <v>42630</v>
      </c>
      <c r="B30" s="72">
        <v>2000</v>
      </c>
      <c r="C30" s="46" t="s">
        <v>62</v>
      </c>
      <c r="D30" s="46" t="s">
        <v>41</v>
      </c>
    </row>
    <row r="31" spans="1:4" x14ac:dyDescent="0.25">
      <c r="A31" s="45">
        <v>42630</v>
      </c>
      <c r="B31" s="72">
        <v>500</v>
      </c>
      <c r="C31" s="46" t="s">
        <v>63</v>
      </c>
      <c r="D31" s="46" t="s">
        <v>41</v>
      </c>
    </row>
    <row r="32" spans="1:4" x14ac:dyDescent="0.25">
      <c r="A32" s="45">
        <v>42631</v>
      </c>
      <c r="B32" s="72">
        <v>500</v>
      </c>
      <c r="C32" s="46" t="s">
        <v>64</v>
      </c>
      <c r="D32" s="46" t="s">
        <v>65</v>
      </c>
    </row>
    <row r="33" spans="1:4" x14ac:dyDescent="0.25">
      <c r="A33" s="45">
        <v>42631</v>
      </c>
      <c r="B33" s="72">
        <v>350</v>
      </c>
      <c r="C33" s="46" t="s">
        <v>66</v>
      </c>
      <c r="D33" s="46" t="s">
        <v>41</v>
      </c>
    </row>
    <row r="34" spans="1:4" x14ac:dyDescent="0.25">
      <c r="A34" s="45">
        <v>42632</v>
      </c>
      <c r="B34" s="72">
        <v>100</v>
      </c>
      <c r="C34" s="46" t="s">
        <v>67</v>
      </c>
      <c r="D34" s="46" t="s">
        <v>65</v>
      </c>
    </row>
    <row r="35" spans="1:4" x14ac:dyDescent="0.25">
      <c r="A35" s="45">
        <v>42632</v>
      </c>
      <c r="B35" s="72">
        <v>500</v>
      </c>
      <c r="C35" s="46" t="s">
        <v>68</v>
      </c>
      <c r="D35" s="46" t="s">
        <v>41</v>
      </c>
    </row>
    <row r="36" spans="1:4" x14ac:dyDescent="0.25">
      <c r="A36" s="45">
        <v>42632</v>
      </c>
      <c r="B36" s="72">
        <v>100</v>
      </c>
      <c r="C36" s="46" t="s">
        <v>69</v>
      </c>
      <c r="D36" s="46" t="s">
        <v>41</v>
      </c>
    </row>
    <row r="37" spans="1:4" x14ac:dyDescent="0.25">
      <c r="A37" s="45">
        <v>42632</v>
      </c>
      <c r="B37" s="72">
        <v>100</v>
      </c>
      <c r="C37" s="46" t="s">
        <v>70</v>
      </c>
      <c r="D37" s="46" t="s">
        <v>41</v>
      </c>
    </row>
    <row r="38" spans="1:4" x14ac:dyDescent="0.25">
      <c r="A38" s="45">
        <v>42632</v>
      </c>
      <c r="B38" s="72">
        <v>500</v>
      </c>
      <c r="C38" s="46" t="s">
        <v>71</v>
      </c>
      <c r="D38" s="46" t="s">
        <v>41</v>
      </c>
    </row>
    <row r="39" spans="1:4" x14ac:dyDescent="0.25">
      <c r="A39" s="45">
        <v>42633</v>
      </c>
      <c r="B39" s="72">
        <v>300</v>
      </c>
      <c r="C39" s="46" t="s">
        <v>72</v>
      </c>
      <c r="D39" s="46" t="s">
        <v>41</v>
      </c>
    </row>
    <row r="40" spans="1:4" x14ac:dyDescent="0.25">
      <c r="A40" s="45">
        <v>42633</v>
      </c>
      <c r="B40" s="72">
        <v>500</v>
      </c>
      <c r="C40" s="46" t="s">
        <v>73</v>
      </c>
      <c r="D40" s="46" t="s">
        <v>41</v>
      </c>
    </row>
    <row r="41" spans="1:4" x14ac:dyDescent="0.25">
      <c r="A41" s="45">
        <v>42633</v>
      </c>
      <c r="B41" s="72">
        <v>200</v>
      </c>
      <c r="C41" s="46" t="s">
        <v>74</v>
      </c>
      <c r="D41" s="46" t="s">
        <v>41</v>
      </c>
    </row>
    <row r="42" spans="1:4" x14ac:dyDescent="0.25">
      <c r="A42" s="45">
        <v>42633</v>
      </c>
      <c r="B42" s="72">
        <v>500</v>
      </c>
      <c r="C42" s="46" t="s">
        <v>75</v>
      </c>
      <c r="D42" s="46" t="s">
        <v>41</v>
      </c>
    </row>
    <row r="43" spans="1:4" x14ac:dyDescent="0.25">
      <c r="A43" s="45">
        <v>42634</v>
      </c>
      <c r="B43" s="72">
        <v>300</v>
      </c>
      <c r="C43" s="46" t="s">
        <v>76</v>
      </c>
      <c r="D43" s="46" t="s">
        <v>41</v>
      </c>
    </row>
    <row r="44" spans="1:4" x14ac:dyDescent="0.25">
      <c r="A44" s="45">
        <v>42634</v>
      </c>
      <c r="B44" s="72">
        <v>500</v>
      </c>
      <c r="C44" s="46" t="s">
        <v>77</v>
      </c>
      <c r="D44" s="46" t="s">
        <v>41</v>
      </c>
    </row>
    <row r="45" spans="1:4" x14ac:dyDescent="0.25">
      <c r="A45" s="45">
        <v>42634</v>
      </c>
      <c r="B45" s="72">
        <v>100</v>
      </c>
      <c r="C45" s="46" t="s">
        <v>78</v>
      </c>
      <c r="D45" s="46" t="s">
        <v>41</v>
      </c>
    </row>
    <row r="46" spans="1:4" x14ac:dyDescent="0.25">
      <c r="A46" s="45">
        <v>42635</v>
      </c>
      <c r="B46" s="72">
        <v>500</v>
      </c>
      <c r="C46" s="46" t="s">
        <v>79</v>
      </c>
      <c r="D46" s="46" t="s">
        <v>41</v>
      </c>
    </row>
    <row r="47" spans="1:4" x14ac:dyDescent="0.25">
      <c r="A47" s="45">
        <v>42636</v>
      </c>
      <c r="B47" s="72">
        <v>500</v>
      </c>
      <c r="C47" s="46" t="s">
        <v>80</v>
      </c>
      <c r="D47" s="46" t="s">
        <v>65</v>
      </c>
    </row>
    <row r="48" spans="1:4" x14ac:dyDescent="0.25">
      <c r="A48" s="45">
        <v>42636</v>
      </c>
      <c r="B48" s="72">
        <v>200</v>
      </c>
      <c r="C48" s="46" t="s">
        <v>81</v>
      </c>
      <c r="D48" s="46" t="s">
        <v>41</v>
      </c>
    </row>
    <row r="49" spans="1:4" x14ac:dyDescent="0.25">
      <c r="A49" s="45">
        <v>42636</v>
      </c>
      <c r="B49" s="72">
        <v>100</v>
      </c>
      <c r="C49" s="46" t="s">
        <v>82</v>
      </c>
      <c r="D49" s="46" t="s">
        <v>41</v>
      </c>
    </row>
    <row r="50" spans="1:4" x14ac:dyDescent="0.25">
      <c r="A50" s="45">
        <v>42639</v>
      </c>
      <c r="B50" s="72">
        <v>500</v>
      </c>
      <c r="C50" s="46" t="s">
        <v>83</v>
      </c>
      <c r="D50" s="46" t="s">
        <v>65</v>
      </c>
    </row>
    <row r="51" spans="1:4" x14ac:dyDescent="0.25">
      <c r="A51" s="45">
        <v>42639</v>
      </c>
      <c r="B51" s="72">
        <v>5000</v>
      </c>
      <c r="C51" s="46" t="s">
        <v>84</v>
      </c>
      <c r="D51" s="46" t="s">
        <v>41</v>
      </c>
    </row>
    <row r="52" spans="1:4" x14ac:dyDescent="0.25">
      <c r="A52" s="45">
        <v>42639</v>
      </c>
      <c r="B52" s="72">
        <v>1000</v>
      </c>
      <c r="C52" s="46" t="s">
        <v>85</v>
      </c>
      <c r="D52" s="46" t="s">
        <v>65</v>
      </c>
    </row>
    <row r="53" spans="1:4" x14ac:dyDescent="0.25">
      <c r="A53" s="45">
        <v>42639</v>
      </c>
      <c r="B53" s="72">
        <v>500</v>
      </c>
      <c r="C53" s="46" t="s">
        <v>86</v>
      </c>
      <c r="D53" s="46" t="s">
        <v>41</v>
      </c>
    </row>
    <row r="54" spans="1:4" x14ac:dyDescent="0.25">
      <c r="A54" s="45">
        <v>42640</v>
      </c>
      <c r="B54" s="72">
        <v>500</v>
      </c>
      <c r="C54" s="46" t="s">
        <v>87</v>
      </c>
      <c r="D54" s="46" t="s">
        <v>65</v>
      </c>
    </row>
    <row r="55" spans="1:4" x14ac:dyDescent="0.25">
      <c r="A55" s="45">
        <v>42640</v>
      </c>
      <c r="B55" s="72">
        <v>500</v>
      </c>
      <c r="C55" s="46" t="s">
        <v>88</v>
      </c>
      <c r="D55" s="46" t="s">
        <v>65</v>
      </c>
    </row>
    <row r="56" spans="1:4" x14ac:dyDescent="0.25">
      <c r="A56" s="45">
        <v>42641</v>
      </c>
      <c r="B56" s="72">
        <v>500</v>
      </c>
      <c r="C56" s="46" t="s">
        <v>89</v>
      </c>
      <c r="D56" s="46" t="s">
        <v>65</v>
      </c>
    </row>
    <row r="57" spans="1:4" x14ac:dyDescent="0.25">
      <c r="A57" s="45">
        <v>42641</v>
      </c>
      <c r="B57" s="72">
        <v>100</v>
      </c>
      <c r="C57" s="46" t="s">
        <v>90</v>
      </c>
      <c r="D57" s="46" t="s">
        <v>41</v>
      </c>
    </row>
    <row r="58" spans="1:4" x14ac:dyDescent="0.25">
      <c r="A58" s="45">
        <v>42641</v>
      </c>
      <c r="B58" s="72">
        <v>150</v>
      </c>
      <c r="C58" s="46" t="s">
        <v>91</v>
      </c>
      <c r="D58" s="46" t="s">
        <v>41</v>
      </c>
    </row>
    <row r="59" spans="1:4" x14ac:dyDescent="0.25">
      <c r="A59" s="45">
        <v>42641</v>
      </c>
      <c r="B59" s="72">
        <v>700</v>
      </c>
      <c r="C59" s="46" t="s">
        <v>92</v>
      </c>
      <c r="D59" s="46" t="s">
        <v>65</v>
      </c>
    </row>
    <row r="60" spans="1:4" x14ac:dyDescent="0.25">
      <c r="A60" s="45">
        <v>42642</v>
      </c>
      <c r="B60" s="72">
        <v>3000</v>
      </c>
      <c r="C60" s="46" t="s">
        <v>93</v>
      </c>
      <c r="D60" s="46" t="s">
        <v>65</v>
      </c>
    </row>
    <row r="61" spans="1:4" x14ac:dyDescent="0.25">
      <c r="A61" s="45">
        <v>42642</v>
      </c>
      <c r="B61" s="72">
        <v>200</v>
      </c>
      <c r="C61" s="46" t="s">
        <v>94</v>
      </c>
      <c r="D61" s="46" t="s">
        <v>46</v>
      </c>
    </row>
    <row r="62" spans="1:4" x14ac:dyDescent="0.25">
      <c r="A62" s="58" t="s">
        <v>2</v>
      </c>
      <c r="B62" s="59">
        <f>SUM(B10:B61)</f>
        <v>35450</v>
      </c>
      <c r="C62" s="60"/>
      <c r="D62" s="60"/>
    </row>
    <row r="63" spans="1:4" ht="45" x14ac:dyDescent="0.25">
      <c r="A63" s="25" t="s">
        <v>22</v>
      </c>
      <c r="B63" s="12">
        <f>B62-B62*3%</f>
        <v>34386.5</v>
      </c>
      <c r="C63" s="61"/>
      <c r="D63" s="33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4:D4"/>
    <mergeCell ref="B5:D5"/>
    <mergeCell ref="B6:D6"/>
    <mergeCell ref="B1:D1"/>
    <mergeCell ref="B2:D2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2"/>
  <sheetViews>
    <sheetView showGridLines="0" workbookViewId="0">
      <selection activeCell="A11" sqref="A11"/>
    </sheetView>
  </sheetViews>
  <sheetFormatPr defaultRowHeight="15" x14ac:dyDescent="0.25"/>
  <cols>
    <col min="1" max="2" width="20.7109375" customWidth="1"/>
    <col min="3" max="3" width="15.7109375" customWidth="1"/>
    <col min="4" max="4" width="15.7109375" style="50" customWidth="1"/>
    <col min="5" max="5" width="35.5703125" customWidth="1"/>
  </cols>
  <sheetData>
    <row r="1" spans="1:5" ht="18.75" x14ac:dyDescent="0.3">
      <c r="B1" s="86" t="s">
        <v>20</v>
      </c>
      <c r="C1" s="86"/>
      <c r="D1" s="86"/>
      <c r="E1" s="86"/>
    </row>
    <row r="2" spans="1:5" ht="18.75" x14ac:dyDescent="0.3">
      <c r="B2" s="86" t="s">
        <v>21</v>
      </c>
      <c r="C2" s="86"/>
      <c r="D2" s="86"/>
      <c r="E2" s="86"/>
    </row>
    <row r="3" spans="1:5" ht="18" customHeight="1" x14ac:dyDescent="0.3">
      <c r="D3" s="49"/>
      <c r="E3" s="9"/>
    </row>
    <row r="4" spans="1:5" ht="18.75" x14ac:dyDescent="0.25">
      <c r="B4" s="84" t="s">
        <v>24</v>
      </c>
      <c r="C4" s="84"/>
      <c r="D4" s="84"/>
      <c r="E4" s="84"/>
    </row>
    <row r="5" spans="1:5" ht="18.75" x14ac:dyDescent="0.25">
      <c r="B5" s="84" t="s">
        <v>35</v>
      </c>
      <c r="C5" s="84"/>
      <c r="D5" s="84"/>
      <c r="E5" s="84"/>
    </row>
    <row r="6" spans="1:5" ht="18.75" x14ac:dyDescent="0.3">
      <c r="D6" s="85"/>
      <c r="E6" s="85"/>
    </row>
    <row r="8" spans="1:5" s="55" customFormat="1" ht="30" x14ac:dyDescent="0.25">
      <c r="A8" s="51" t="s">
        <v>16</v>
      </c>
      <c r="B8" s="52" t="s">
        <v>25</v>
      </c>
      <c r="C8" s="52" t="s">
        <v>28</v>
      </c>
      <c r="D8" s="53" t="s">
        <v>7</v>
      </c>
      <c r="E8" s="54" t="s">
        <v>1</v>
      </c>
    </row>
    <row r="9" spans="1:5" x14ac:dyDescent="0.25">
      <c r="A9" s="45">
        <v>42635</v>
      </c>
      <c r="B9" s="45">
        <v>42640</v>
      </c>
      <c r="C9" s="70" t="s">
        <v>162</v>
      </c>
      <c r="D9" s="47">
        <v>500</v>
      </c>
      <c r="E9" s="71" t="s">
        <v>166</v>
      </c>
    </row>
    <row r="10" spans="1:5" x14ac:dyDescent="0.25">
      <c r="A10" s="45">
        <v>42638</v>
      </c>
      <c r="B10" s="45">
        <v>42640</v>
      </c>
      <c r="C10" s="70" t="s">
        <v>168</v>
      </c>
      <c r="D10" s="47">
        <v>618.96</v>
      </c>
      <c r="E10" s="71" t="s">
        <v>167</v>
      </c>
    </row>
    <row r="11" spans="1:5" x14ac:dyDescent="0.25">
      <c r="A11" s="45">
        <v>42640</v>
      </c>
      <c r="B11" s="45">
        <v>42641</v>
      </c>
      <c r="C11" s="70" t="s">
        <v>169</v>
      </c>
      <c r="D11" s="47">
        <v>694.34</v>
      </c>
      <c r="E11" s="71" t="s">
        <v>170</v>
      </c>
    </row>
    <row r="12" spans="1:5" ht="15" customHeight="1" x14ac:dyDescent="0.25">
      <c r="A12" s="87" t="s">
        <v>29</v>
      </c>
      <c r="B12" s="88"/>
      <c r="C12" s="88"/>
      <c r="D12" s="32">
        <f>SUM(D9:D11)</f>
        <v>1813.3000000000002</v>
      </c>
      <c r="E12" s="26"/>
    </row>
  </sheetData>
  <sheetProtection password="C6E7" sheet="1" formatCells="0" formatColumns="0" formatRows="0" insertColumns="0" insertRows="0" insertHyperlinks="0" deleteColumns="0" deleteRows="0" sort="0" autoFilter="0" pivotTables="0"/>
  <mergeCells count="6">
    <mergeCell ref="D6:E6"/>
    <mergeCell ref="B4:E4"/>
    <mergeCell ref="B1:E1"/>
    <mergeCell ref="B2:E2"/>
    <mergeCell ref="B5:E5"/>
    <mergeCell ref="A12:C1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1"/>
  <sheetViews>
    <sheetView showGridLines="0" workbookViewId="0">
      <selection activeCell="B16" sqref="B16"/>
    </sheetView>
  </sheetViews>
  <sheetFormatPr defaultRowHeight="15" x14ac:dyDescent="0.25"/>
  <cols>
    <col min="1" max="2" width="20.7109375" customWidth="1"/>
    <col min="3" max="3" width="15.7109375" style="50" customWidth="1"/>
    <col min="4" max="4" width="35.5703125" customWidth="1"/>
  </cols>
  <sheetData>
    <row r="1" spans="1:4" ht="18.75" x14ac:dyDescent="0.3">
      <c r="B1" s="86" t="s">
        <v>20</v>
      </c>
      <c r="C1" s="86"/>
      <c r="D1" s="86"/>
    </row>
    <row r="2" spans="1:4" ht="18.75" x14ac:dyDescent="0.3">
      <c r="B2" s="86" t="s">
        <v>21</v>
      </c>
      <c r="C2" s="86"/>
      <c r="D2" s="86"/>
    </row>
    <row r="3" spans="1:4" ht="18" customHeight="1" x14ac:dyDescent="0.3">
      <c r="C3" s="49"/>
      <c r="D3" s="9"/>
    </row>
    <row r="4" spans="1:4" ht="18.75" x14ac:dyDescent="0.25">
      <c r="B4" s="84" t="s">
        <v>30</v>
      </c>
      <c r="C4" s="84"/>
      <c r="D4" s="84"/>
    </row>
    <row r="5" spans="1:4" ht="18.75" x14ac:dyDescent="0.25">
      <c r="B5" s="84" t="s">
        <v>35</v>
      </c>
      <c r="C5" s="84"/>
      <c r="D5" s="84"/>
    </row>
    <row r="6" spans="1:4" ht="18.75" x14ac:dyDescent="0.3">
      <c r="C6" s="85"/>
      <c r="D6" s="85"/>
    </row>
    <row r="8" spans="1:4" s="55" customFormat="1" ht="30" x14ac:dyDescent="0.25">
      <c r="A8" s="51" t="s">
        <v>16</v>
      </c>
      <c r="B8" s="52" t="s">
        <v>25</v>
      </c>
      <c r="C8" s="53" t="s">
        <v>7</v>
      </c>
      <c r="D8" s="54" t="s">
        <v>1</v>
      </c>
    </row>
    <row r="9" spans="1:4" x14ac:dyDescent="0.25">
      <c r="A9" s="45">
        <v>42616</v>
      </c>
      <c r="B9" s="45">
        <v>42618</v>
      </c>
      <c r="C9" s="47">
        <v>1</v>
      </c>
      <c r="D9" s="71" t="s">
        <v>163</v>
      </c>
    </row>
    <row r="10" spans="1:4" x14ac:dyDescent="0.25">
      <c r="A10" s="89" t="s">
        <v>2</v>
      </c>
      <c r="B10" s="90"/>
      <c r="C10" s="68">
        <f>SUM(C9:C9)</f>
        <v>1</v>
      </c>
      <c r="D10" s="44"/>
    </row>
    <row r="11" spans="1:4" ht="30" customHeight="1" x14ac:dyDescent="0.25">
      <c r="A11" s="87" t="s">
        <v>31</v>
      </c>
      <c r="B11" s="88"/>
      <c r="C11" s="12">
        <v>0.97</v>
      </c>
      <c r="D11" s="26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B1:D1"/>
    <mergeCell ref="B2:D2"/>
    <mergeCell ref="B4:D4"/>
    <mergeCell ref="B5:D5"/>
    <mergeCell ref="C6:D6"/>
    <mergeCell ref="A11:B11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11"/>
  <sheetViews>
    <sheetView showGridLines="0" workbookViewId="0">
      <selection activeCell="D10" sqref="D10"/>
    </sheetView>
  </sheetViews>
  <sheetFormatPr defaultRowHeight="15" x14ac:dyDescent="0.25"/>
  <cols>
    <col min="1" max="2" width="20.7109375" customWidth="1"/>
    <col min="3" max="3" width="15.7109375" style="50" customWidth="1"/>
    <col min="4" max="4" width="35.5703125" customWidth="1"/>
  </cols>
  <sheetData>
    <row r="1" spans="1:4" ht="18.75" x14ac:dyDescent="0.3">
      <c r="B1" s="86" t="s">
        <v>20</v>
      </c>
      <c r="C1" s="86"/>
      <c r="D1" s="86"/>
    </row>
    <row r="2" spans="1:4" ht="18.75" x14ac:dyDescent="0.3">
      <c r="B2" s="86" t="s">
        <v>21</v>
      </c>
      <c r="C2" s="86"/>
      <c r="D2" s="86"/>
    </row>
    <row r="3" spans="1:4" ht="18" customHeight="1" x14ac:dyDescent="0.3">
      <c r="C3" s="49"/>
      <c r="D3" s="9"/>
    </row>
    <row r="4" spans="1:4" ht="18.75" x14ac:dyDescent="0.25">
      <c r="B4" s="84" t="s">
        <v>164</v>
      </c>
      <c r="C4" s="84"/>
      <c r="D4" s="84"/>
    </row>
    <row r="5" spans="1:4" ht="18.75" x14ac:dyDescent="0.25">
      <c r="B5" s="84" t="s">
        <v>35</v>
      </c>
      <c r="C5" s="84"/>
      <c r="D5" s="84"/>
    </row>
    <row r="6" spans="1:4" ht="18.75" x14ac:dyDescent="0.3">
      <c r="C6" s="85"/>
      <c r="D6" s="85"/>
    </row>
    <row r="8" spans="1:4" s="55" customFormat="1" ht="30" x14ac:dyDescent="0.25">
      <c r="A8" s="51" t="s">
        <v>16</v>
      </c>
      <c r="B8" s="52" t="s">
        <v>25</v>
      </c>
      <c r="C8" s="53" t="s">
        <v>7</v>
      </c>
      <c r="D8" s="54" t="s">
        <v>1</v>
      </c>
    </row>
    <row r="9" spans="1:4" x14ac:dyDescent="0.25">
      <c r="A9" s="45">
        <v>42613</v>
      </c>
      <c r="B9" s="45">
        <v>42619</v>
      </c>
      <c r="C9" s="47">
        <v>75</v>
      </c>
      <c r="D9" s="71" t="s">
        <v>172</v>
      </c>
    </row>
    <row r="10" spans="1:4" x14ac:dyDescent="0.25">
      <c r="A10" s="89" t="s">
        <v>2</v>
      </c>
      <c r="B10" s="90"/>
      <c r="C10" s="68">
        <f>SUM(C9:C9)</f>
        <v>75</v>
      </c>
      <c r="D10" s="44"/>
    </row>
    <row r="11" spans="1:4" ht="30" customHeight="1" x14ac:dyDescent="0.25">
      <c r="A11" s="87" t="s">
        <v>171</v>
      </c>
      <c r="B11" s="88"/>
      <c r="C11" s="12">
        <v>71.25</v>
      </c>
      <c r="D11" s="26"/>
    </row>
  </sheetData>
  <sheetProtection password="C6E7" sheet="1" formatCells="0" formatColumns="0" formatRows="0" insertColumns="0" insertRows="0" insertHyperlinks="0" deleteColumns="0" deleteRows="0" sort="0" autoFilter="0" pivotTables="0"/>
  <mergeCells count="7">
    <mergeCell ref="A11:B11"/>
    <mergeCell ref="B1:D1"/>
    <mergeCell ref="B2:D2"/>
    <mergeCell ref="B4:D4"/>
    <mergeCell ref="B5:D5"/>
    <mergeCell ref="C6:D6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25"/>
  <sheetViews>
    <sheetView showGridLines="0" workbookViewId="0">
      <selection activeCell="B24" sqref="B24"/>
    </sheetView>
  </sheetViews>
  <sheetFormatPr defaultRowHeight="15" x14ac:dyDescent="0.25"/>
  <cols>
    <col min="1" max="1" width="22.5703125" customWidth="1"/>
    <col min="2" max="2" width="27" customWidth="1"/>
    <col min="3" max="3" width="73.5703125" customWidth="1"/>
  </cols>
  <sheetData>
    <row r="1" spans="1:3" ht="18.75" x14ac:dyDescent="0.3">
      <c r="B1" s="86" t="s">
        <v>20</v>
      </c>
      <c r="C1" s="86"/>
    </row>
    <row r="2" spans="1:3" ht="18.75" x14ac:dyDescent="0.3">
      <c r="B2" s="86" t="s">
        <v>21</v>
      </c>
      <c r="C2" s="86"/>
    </row>
    <row r="3" spans="1:3" ht="18" customHeight="1" x14ac:dyDescent="0.3">
      <c r="B3" s="9"/>
      <c r="C3" s="9"/>
    </row>
    <row r="4" spans="1:3" ht="18.75" x14ac:dyDescent="0.25">
      <c r="B4" s="84" t="s">
        <v>11</v>
      </c>
      <c r="C4" s="84"/>
    </row>
    <row r="5" spans="1:3" ht="18.75" x14ac:dyDescent="0.25">
      <c r="B5" s="84" t="s">
        <v>19</v>
      </c>
      <c r="C5" s="84"/>
    </row>
    <row r="6" spans="1:3" ht="18.75" x14ac:dyDescent="0.3">
      <c r="B6" s="85" t="s">
        <v>34</v>
      </c>
      <c r="C6" s="85"/>
    </row>
    <row r="9" spans="1:3" x14ac:dyDescent="0.25">
      <c r="A9" s="11" t="s">
        <v>0</v>
      </c>
      <c r="B9" s="30" t="s">
        <v>7</v>
      </c>
      <c r="C9" s="31" t="s">
        <v>1</v>
      </c>
    </row>
    <row r="10" spans="1:3" x14ac:dyDescent="0.25">
      <c r="A10" s="3">
        <v>42620</v>
      </c>
      <c r="B10" s="4">
        <v>20</v>
      </c>
      <c r="C10" s="69" t="s">
        <v>135</v>
      </c>
    </row>
    <row r="11" spans="1:3" x14ac:dyDescent="0.25">
      <c r="A11" s="3">
        <v>42622</v>
      </c>
      <c r="B11" s="4">
        <v>100</v>
      </c>
      <c r="C11" s="69" t="s">
        <v>136</v>
      </c>
    </row>
    <row r="12" spans="1:3" x14ac:dyDescent="0.25">
      <c r="A12" s="3">
        <v>42623</v>
      </c>
      <c r="B12" s="4">
        <v>30</v>
      </c>
      <c r="C12" s="69" t="s">
        <v>137</v>
      </c>
    </row>
    <row r="13" spans="1:3" ht="30" x14ac:dyDescent="0.25">
      <c r="A13" s="3">
        <v>42625</v>
      </c>
      <c r="B13" s="4">
        <v>26254.5</v>
      </c>
      <c r="C13" s="69" t="s">
        <v>138</v>
      </c>
    </row>
    <row r="14" spans="1:3" ht="30" customHeight="1" x14ac:dyDescent="0.25">
      <c r="A14" s="3">
        <v>42625</v>
      </c>
      <c r="B14" s="4">
        <v>12532</v>
      </c>
      <c r="C14" s="69" t="s">
        <v>139</v>
      </c>
    </row>
    <row r="15" spans="1:3" x14ac:dyDescent="0.25">
      <c r="A15" s="3">
        <v>42627</v>
      </c>
      <c r="B15" s="4">
        <v>300</v>
      </c>
      <c r="C15" s="69" t="s">
        <v>142</v>
      </c>
    </row>
    <row r="16" spans="1:3" x14ac:dyDescent="0.25">
      <c r="A16" s="3">
        <v>42628</v>
      </c>
      <c r="B16" s="4">
        <v>191.7</v>
      </c>
      <c r="C16" s="69" t="s">
        <v>143</v>
      </c>
    </row>
    <row r="17" spans="1:3" x14ac:dyDescent="0.25">
      <c r="A17" s="3">
        <v>42630</v>
      </c>
      <c r="B17" s="4">
        <v>100</v>
      </c>
      <c r="C17" s="69" t="s">
        <v>144</v>
      </c>
    </row>
    <row r="18" spans="1:3" x14ac:dyDescent="0.25">
      <c r="A18" s="3">
        <v>42632</v>
      </c>
      <c r="B18" s="4">
        <v>6.46</v>
      </c>
      <c r="C18" s="69" t="s">
        <v>145</v>
      </c>
    </row>
    <row r="19" spans="1:3" x14ac:dyDescent="0.25">
      <c r="A19" s="3">
        <v>42635</v>
      </c>
      <c r="B19" s="4">
        <v>58</v>
      </c>
      <c r="C19" s="69" t="s">
        <v>151</v>
      </c>
    </row>
    <row r="20" spans="1:3" x14ac:dyDescent="0.25">
      <c r="A20" s="3">
        <v>42637</v>
      </c>
      <c r="B20" s="4">
        <v>97</v>
      </c>
      <c r="C20" s="69" t="s">
        <v>153</v>
      </c>
    </row>
    <row r="21" spans="1:3" x14ac:dyDescent="0.25">
      <c r="A21" s="3">
        <v>42641</v>
      </c>
      <c r="B21" s="4">
        <v>100</v>
      </c>
      <c r="C21" s="69" t="s">
        <v>155</v>
      </c>
    </row>
    <row r="22" spans="1:3" x14ac:dyDescent="0.25">
      <c r="A22" s="3">
        <v>42641</v>
      </c>
      <c r="B22" s="4">
        <v>300</v>
      </c>
      <c r="C22" s="69" t="s">
        <v>158</v>
      </c>
    </row>
    <row r="23" spans="1:3" x14ac:dyDescent="0.25">
      <c r="A23" s="3">
        <v>42642</v>
      </c>
      <c r="B23" s="4">
        <v>5000</v>
      </c>
      <c r="C23" s="69" t="s">
        <v>156</v>
      </c>
    </row>
    <row r="24" spans="1:3" x14ac:dyDescent="0.25">
      <c r="A24" s="3">
        <v>42643</v>
      </c>
      <c r="B24" s="4">
        <v>1</v>
      </c>
      <c r="C24" s="69" t="s">
        <v>157</v>
      </c>
    </row>
    <row r="25" spans="1:3" x14ac:dyDescent="0.25">
      <c r="A25" s="11" t="s">
        <v>2</v>
      </c>
      <c r="B25" s="32">
        <f>SUM(B10:B24)</f>
        <v>45090.659999999996</v>
      </c>
      <c r="C25" s="33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2:C2"/>
    <mergeCell ref="B4:C4"/>
    <mergeCell ref="B5:C5"/>
    <mergeCell ref="B6:C6"/>
    <mergeCell ref="B1:C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42"/>
  <sheetViews>
    <sheetView showGridLines="0" workbookViewId="0">
      <selection activeCell="B43" sqref="B43"/>
    </sheetView>
  </sheetViews>
  <sheetFormatPr defaultRowHeight="15" x14ac:dyDescent="0.25"/>
  <cols>
    <col min="1" max="1" width="22.5703125" customWidth="1"/>
    <col min="2" max="2" width="22.140625" customWidth="1"/>
    <col min="3" max="3" width="84" customWidth="1"/>
  </cols>
  <sheetData>
    <row r="1" spans="1:3" ht="18.75" x14ac:dyDescent="0.3">
      <c r="B1" s="86" t="s">
        <v>20</v>
      </c>
      <c r="C1" s="86"/>
    </row>
    <row r="2" spans="1:3" ht="18.75" x14ac:dyDescent="0.3">
      <c r="B2" s="86" t="s">
        <v>21</v>
      </c>
      <c r="C2" s="86"/>
    </row>
    <row r="3" spans="1:3" ht="18" customHeight="1" x14ac:dyDescent="0.3">
      <c r="B3" s="9"/>
      <c r="C3" s="9"/>
    </row>
    <row r="4" spans="1:3" ht="18.75" x14ac:dyDescent="0.25">
      <c r="B4" s="84" t="s">
        <v>11</v>
      </c>
      <c r="C4" s="84"/>
    </row>
    <row r="5" spans="1:3" ht="18.75" x14ac:dyDescent="0.25">
      <c r="B5" s="84" t="s">
        <v>23</v>
      </c>
      <c r="C5" s="84"/>
    </row>
    <row r="6" spans="1:3" ht="18.75" x14ac:dyDescent="0.3">
      <c r="B6" s="85" t="s">
        <v>34</v>
      </c>
      <c r="C6" s="85"/>
    </row>
    <row r="9" spans="1:3" x14ac:dyDescent="0.25">
      <c r="A9" s="11" t="s">
        <v>0</v>
      </c>
      <c r="B9" s="30" t="s">
        <v>7</v>
      </c>
      <c r="C9" s="31" t="s">
        <v>1</v>
      </c>
    </row>
    <row r="10" spans="1:3" x14ac:dyDescent="0.25">
      <c r="A10" s="62">
        <v>42615</v>
      </c>
      <c r="B10" s="63">
        <v>100</v>
      </c>
      <c r="C10" s="67" t="s">
        <v>96</v>
      </c>
    </row>
    <row r="11" spans="1:3" ht="15" customHeight="1" x14ac:dyDescent="0.25">
      <c r="A11" s="3">
        <v>42615</v>
      </c>
      <c r="B11" s="68">
        <v>1000</v>
      </c>
      <c r="C11" s="67" t="s">
        <v>97</v>
      </c>
    </row>
    <row r="12" spans="1:3" x14ac:dyDescent="0.25">
      <c r="A12" s="3">
        <v>42615</v>
      </c>
      <c r="B12" s="68">
        <v>1500</v>
      </c>
      <c r="C12" s="67" t="s">
        <v>98</v>
      </c>
    </row>
    <row r="13" spans="1:3" x14ac:dyDescent="0.25">
      <c r="A13" s="3">
        <v>42615</v>
      </c>
      <c r="B13" s="68">
        <v>15753.2</v>
      </c>
      <c r="C13" s="67" t="s">
        <v>99</v>
      </c>
    </row>
    <row r="14" spans="1:3" x14ac:dyDescent="0.25">
      <c r="A14" s="3">
        <v>42618</v>
      </c>
      <c r="B14" s="68">
        <v>2000</v>
      </c>
      <c r="C14" s="67" t="s">
        <v>100</v>
      </c>
    </row>
    <row r="15" spans="1:3" ht="15" customHeight="1" x14ac:dyDescent="0.25">
      <c r="A15" s="3">
        <v>42620</v>
      </c>
      <c r="B15" s="68">
        <v>500</v>
      </c>
      <c r="C15" s="67" t="s">
        <v>101</v>
      </c>
    </row>
    <row r="16" spans="1:3" x14ac:dyDescent="0.25">
      <c r="A16" s="3">
        <v>42620</v>
      </c>
      <c r="B16" s="68">
        <v>1470</v>
      </c>
      <c r="C16" s="67" t="s">
        <v>99</v>
      </c>
    </row>
    <row r="17" spans="1:3" ht="15" customHeight="1" x14ac:dyDescent="0.25">
      <c r="A17" s="3">
        <v>42621</v>
      </c>
      <c r="B17" s="68">
        <v>150</v>
      </c>
      <c r="C17" s="67" t="s">
        <v>103</v>
      </c>
    </row>
    <row r="18" spans="1:3" x14ac:dyDescent="0.25">
      <c r="A18" s="3">
        <v>42626</v>
      </c>
      <c r="B18" s="68">
        <v>50</v>
      </c>
      <c r="C18" s="67" t="s">
        <v>104</v>
      </c>
    </row>
    <row r="19" spans="1:3" ht="30" x14ac:dyDescent="0.25">
      <c r="A19" s="3">
        <v>42626</v>
      </c>
      <c r="B19" s="68">
        <v>9874</v>
      </c>
      <c r="C19" s="64" t="s">
        <v>105</v>
      </c>
    </row>
    <row r="20" spans="1:3" ht="15.75" customHeight="1" x14ac:dyDescent="0.25">
      <c r="A20" s="3">
        <v>42626</v>
      </c>
      <c r="B20" s="68">
        <v>26</v>
      </c>
      <c r="C20" s="64" t="s">
        <v>106</v>
      </c>
    </row>
    <row r="21" spans="1:3" x14ac:dyDescent="0.25">
      <c r="A21" s="3">
        <v>42627</v>
      </c>
      <c r="B21" s="68">
        <v>28</v>
      </c>
      <c r="C21" s="67" t="s">
        <v>108</v>
      </c>
    </row>
    <row r="22" spans="1:3" x14ac:dyDescent="0.25">
      <c r="A22" s="3">
        <v>42627</v>
      </c>
      <c r="B22" s="68">
        <v>351.14</v>
      </c>
      <c r="C22" s="67" t="s">
        <v>109</v>
      </c>
    </row>
    <row r="23" spans="1:3" x14ac:dyDescent="0.25">
      <c r="A23" s="3">
        <v>42627</v>
      </c>
      <c r="B23" s="68">
        <v>3000</v>
      </c>
      <c r="C23" s="67" t="s">
        <v>110</v>
      </c>
    </row>
    <row r="24" spans="1:3" ht="30" x14ac:dyDescent="0.25">
      <c r="A24" s="3">
        <v>42627</v>
      </c>
      <c r="B24" s="68">
        <v>1410</v>
      </c>
      <c r="C24" s="67" t="s">
        <v>111</v>
      </c>
    </row>
    <row r="25" spans="1:3" ht="30" x14ac:dyDescent="0.25">
      <c r="A25" s="3">
        <v>42627</v>
      </c>
      <c r="B25" s="68">
        <v>1390</v>
      </c>
      <c r="C25" s="67" t="s">
        <v>112</v>
      </c>
    </row>
    <row r="26" spans="1:3" ht="16.5" customHeight="1" x14ac:dyDescent="0.25">
      <c r="A26" s="3">
        <v>42627</v>
      </c>
      <c r="B26" s="68">
        <v>4200</v>
      </c>
      <c r="C26" s="67" t="s">
        <v>106</v>
      </c>
    </row>
    <row r="27" spans="1:3" x14ac:dyDescent="0.25">
      <c r="A27" s="3">
        <v>42629</v>
      </c>
      <c r="B27" s="68">
        <v>500</v>
      </c>
      <c r="C27" s="67" t="s">
        <v>114</v>
      </c>
    </row>
    <row r="28" spans="1:3" x14ac:dyDescent="0.25">
      <c r="A28" s="3">
        <v>42632</v>
      </c>
      <c r="B28" s="68">
        <v>2000</v>
      </c>
      <c r="C28" s="67" t="s">
        <v>115</v>
      </c>
    </row>
    <row r="29" spans="1:3" ht="30" x14ac:dyDescent="0.25">
      <c r="A29" s="3">
        <v>42632</v>
      </c>
      <c r="B29" s="68">
        <v>3411</v>
      </c>
      <c r="C29" s="67" t="s">
        <v>116</v>
      </c>
    </row>
    <row r="30" spans="1:3" ht="30" x14ac:dyDescent="0.25">
      <c r="A30" s="3">
        <v>42632</v>
      </c>
      <c r="B30" s="68">
        <v>750</v>
      </c>
      <c r="C30" s="67" t="s">
        <v>117</v>
      </c>
    </row>
    <row r="31" spans="1:3" ht="15" customHeight="1" x14ac:dyDescent="0.25">
      <c r="A31" s="3">
        <v>42632</v>
      </c>
      <c r="B31" s="68">
        <v>9</v>
      </c>
      <c r="C31" s="67" t="s">
        <v>106</v>
      </c>
    </row>
    <row r="32" spans="1:3" x14ac:dyDescent="0.25">
      <c r="A32" s="3">
        <v>42634</v>
      </c>
      <c r="B32" s="68">
        <v>26</v>
      </c>
      <c r="C32" s="67" t="s">
        <v>108</v>
      </c>
    </row>
    <row r="33" spans="1:3" x14ac:dyDescent="0.25">
      <c r="A33" s="3">
        <v>42634</v>
      </c>
      <c r="B33" s="68">
        <v>50</v>
      </c>
      <c r="C33" s="67" t="s">
        <v>126</v>
      </c>
    </row>
    <row r="34" spans="1:3" x14ac:dyDescent="0.25">
      <c r="A34" s="3">
        <v>42634</v>
      </c>
      <c r="B34" s="68">
        <v>100</v>
      </c>
      <c r="C34" s="67" t="s">
        <v>127</v>
      </c>
    </row>
    <row r="35" spans="1:3" ht="30" x14ac:dyDescent="0.25">
      <c r="A35" s="3">
        <v>42635</v>
      </c>
      <c r="B35" s="68">
        <v>500</v>
      </c>
      <c r="C35" s="67" t="s">
        <v>128</v>
      </c>
    </row>
    <row r="36" spans="1:3" ht="30" x14ac:dyDescent="0.25">
      <c r="A36" s="3">
        <v>42635</v>
      </c>
      <c r="B36" s="68">
        <v>1650</v>
      </c>
      <c r="C36" s="67" t="s">
        <v>129</v>
      </c>
    </row>
    <row r="37" spans="1:3" ht="30" x14ac:dyDescent="0.25">
      <c r="A37" s="3">
        <v>42635</v>
      </c>
      <c r="B37" s="68">
        <v>3640</v>
      </c>
      <c r="C37" s="67" t="s">
        <v>130</v>
      </c>
    </row>
    <row r="38" spans="1:3" ht="15" customHeight="1" x14ac:dyDescent="0.25">
      <c r="A38" s="3">
        <v>42635</v>
      </c>
      <c r="B38" s="68">
        <v>10</v>
      </c>
      <c r="C38" s="67" t="s">
        <v>106</v>
      </c>
    </row>
    <row r="39" spans="1:3" x14ac:dyDescent="0.25">
      <c r="A39" s="3">
        <v>42640</v>
      </c>
      <c r="B39" s="68">
        <v>2065</v>
      </c>
      <c r="C39" s="64" t="s">
        <v>99</v>
      </c>
    </row>
    <row r="40" spans="1:3" ht="30" x14ac:dyDescent="0.25">
      <c r="A40" s="3">
        <v>42640</v>
      </c>
      <c r="B40" s="68">
        <v>3769.7</v>
      </c>
      <c r="C40" s="64" t="s">
        <v>173</v>
      </c>
    </row>
    <row r="41" spans="1:3" ht="15" customHeight="1" x14ac:dyDescent="0.25">
      <c r="A41" s="3">
        <v>42640</v>
      </c>
      <c r="B41" s="68">
        <v>30.3</v>
      </c>
      <c r="C41" s="64" t="s">
        <v>106</v>
      </c>
    </row>
    <row r="42" spans="1:3" x14ac:dyDescent="0.25">
      <c r="A42" s="11" t="s">
        <v>2</v>
      </c>
      <c r="B42" s="32">
        <f>SUM(B10:B41)</f>
        <v>61313.340000000004</v>
      </c>
      <c r="C42" s="33"/>
    </row>
  </sheetData>
  <sheetProtection password="C6E7" sheet="1"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4:C4"/>
    <mergeCell ref="B5:C5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Chronopay</vt:lpstr>
      <vt:lpstr>PayPal</vt:lpstr>
      <vt:lpstr>Yandex</vt:lpstr>
      <vt:lpstr>Qiwi</vt:lpstr>
      <vt:lpstr>ПСБ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Valentina</cp:lastModifiedBy>
  <cp:lastPrinted>2016-06-08T12:01:02Z</cp:lastPrinted>
  <dcterms:created xsi:type="dcterms:W3CDTF">2017-01-21T18:52:37Z</dcterms:created>
  <dcterms:modified xsi:type="dcterms:W3CDTF">2017-01-21T18:52:37Z</dcterms:modified>
</cp:coreProperties>
</file>