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\Desktop\"/>
    </mc:Choice>
  </mc:AlternateContent>
  <bookViews>
    <workbookView xWindow="0" yWindow="0" windowWidth="19470" windowHeight="8115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Yandex" sheetId="8" r:id="rId5"/>
    <sheet name="Qiwi" sheetId="10" r:id="rId6"/>
    <sheet name="Смс" sheetId="11" r:id="rId7"/>
    <sheet name="ПСБ" sheetId="3" r:id="rId8"/>
    <sheet name="СБ" sheetId="5" r:id="rId9"/>
  </sheets>
  <calcPr calcId="171027"/>
</workbook>
</file>

<file path=xl/calcChain.xml><?xml version="1.0" encoding="utf-8"?>
<calcChain xmlns="http://schemas.openxmlformats.org/spreadsheetml/2006/main">
  <c r="D22" i="6" l="1"/>
  <c r="C118" i="13"/>
  <c r="B91" i="4"/>
  <c r="B128" i="5"/>
  <c r="B92" i="4"/>
  <c r="C24" i="1"/>
  <c r="C26" i="1"/>
  <c r="C102" i="11"/>
  <c r="C101" i="11"/>
  <c r="C16" i="1" s="1"/>
  <c r="C35" i="10"/>
  <c r="C34" i="10"/>
  <c r="C13" i="8"/>
  <c r="C12" i="8"/>
  <c r="C14" i="1" s="1"/>
  <c r="C11" i="1" s="1"/>
  <c r="C28" i="1" s="1"/>
  <c r="D23" i="6"/>
  <c r="C12" i="1"/>
  <c r="C119" i="13"/>
  <c r="C18" i="1"/>
  <c r="C15" i="1"/>
  <c r="C13" i="1"/>
  <c r="C25" i="1"/>
  <c r="C23" i="1"/>
  <c r="C22" i="1"/>
  <c r="C21" i="1"/>
  <c r="C20" i="1" s="1"/>
  <c r="B13" i="3"/>
  <c r="C17" i="1"/>
</calcChain>
</file>

<file path=xl/sharedStrings.xml><?xml version="1.0" encoding="utf-8"?>
<sst xmlns="http://schemas.openxmlformats.org/spreadsheetml/2006/main" count="914" uniqueCount="442">
  <si>
    <t>Дата</t>
  </si>
  <si>
    <t>Благотворитель</t>
  </si>
  <si>
    <t>Итого</t>
  </si>
  <si>
    <t>Отчет о полученных пожертвованиях</t>
  </si>
  <si>
    <t>Программа "Поддержка приютов"</t>
  </si>
  <si>
    <t>Дата платежа</t>
  </si>
  <si>
    <t>Назначение платежа</t>
  </si>
  <si>
    <t>Сумма, руб.</t>
  </si>
  <si>
    <t>Программа "Лечение"</t>
  </si>
  <si>
    <t>Программа "Стерилизация"</t>
  </si>
  <si>
    <t xml:space="preserve">Пожертвования на сайте www.rayfund.ru </t>
  </si>
  <si>
    <t>Поступления на расчетный счет Фонда</t>
  </si>
  <si>
    <t>Детализация произведенных расходов</t>
  </si>
  <si>
    <t>На расчетный счет Фонда в ПАО "Промсвязьбанк"</t>
  </si>
  <si>
    <t>Административно-хозяйственные расходы</t>
  </si>
  <si>
    <t>Дата перечисления</t>
  </si>
  <si>
    <t>и произведенных расходах</t>
  </si>
  <si>
    <t>в ПАО "Промсвязьбанк"</t>
  </si>
  <si>
    <t>Благотворительный фонд</t>
  </si>
  <si>
    <t>помощи бездомным животным "РЭЙ"</t>
  </si>
  <si>
    <t>в ПАО "Сбербанк"</t>
  </si>
  <si>
    <t>Пожертвования через платёжную систему PayPal</t>
  </si>
  <si>
    <t>Дата зачисления на р/сч</t>
  </si>
  <si>
    <t>На расчетный счет Фонда в ПАО "Сбербанк"</t>
  </si>
  <si>
    <t>Через платежную систему PayPal</t>
  </si>
  <si>
    <t>Сумма, валюта</t>
  </si>
  <si>
    <t>Пожертвования через платёжную систему Yandex.Money</t>
  </si>
  <si>
    <t>Через платежную систему Yandex.Money</t>
  </si>
  <si>
    <t>Пожертвования через платёжную систему QIWI</t>
  </si>
  <si>
    <t>Через платежную систему Qiwi</t>
  </si>
  <si>
    <t>Зачислено на р/сч за вычетом комиссии оператора</t>
  </si>
  <si>
    <t>Благотворитель (последние 4 цифры номера телефона)</t>
  </si>
  <si>
    <t xml:space="preserve">Программа "Мероприятия и работа с общественностью" </t>
  </si>
  <si>
    <t xml:space="preserve">Программа"Мероприятия и работа с общественностью" </t>
  </si>
  <si>
    <t>Программа "Универсальное мобильное приложение для помощи бездомным животным и животным из приютов", 
реализуемая на средства, полученные из бюджета г. Москвы (субсидия)</t>
  </si>
  <si>
    <t>Программа "Универсальное мобильное приложение для помощи бездомным животным и животным из приютов", реализуемая на средства, полученные из бюджета г. Москвы (субсидия)</t>
  </si>
  <si>
    <t>Назначение</t>
  </si>
  <si>
    <t>Пожертвования через СМС на короткий номер 3434</t>
  </si>
  <si>
    <t>Через СМС на короткий номер 3434</t>
  </si>
  <si>
    <t>Зачислено на р/сч за вычетом комиссии оператора (2,8%)</t>
  </si>
  <si>
    <t>через платёжную систему CloudPayments</t>
  </si>
  <si>
    <t>Зачислено на р/сч за вычетом комиссии оператора (2,9%)</t>
  </si>
  <si>
    <t xml:space="preserve">Через платежную систему CloudPayments на сайте www.rayfund.ru </t>
  </si>
  <si>
    <t>Благотворительные пожертвования от физ. лиц</t>
  </si>
  <si>
    <t>Прочие поступления и благотворительные пожертвования</t>
  </si>
  <si>
    <t>Сумма, руб. 
(за вычетом комиссии)</t>
  </si>
  <si>
    <t>Анонимно</t>
  </si>
  <si>
    <t>Благотворительное пожертвование</t>
  </si>
  <si>
    <t xml:space="preserve">Бузинов Никита </t>
  </si>
  <si>
    <t xml:space="preserve">Высоцкий Александр </t>
  </si>
  <si>
    <t xml:space="preserve">Губкин Павел </t>
  </si>
  <si>
    <t xml:space="preserve">Савельева Анна </t>
  </si>
  <si>
    <t>Цветкова Наталья Валерьевна</t>
  </si>
  <si>
    <t>Благотворительное пожертвование на лечение кота Николаса</t>
  </si>
  <si>
    <t xml:space="preserve">Шаркова Ольга </t>
  </si>
  <si>
    <t>Беспалова Юлия Ярославовна</t>
  </si>
  <si>
    <t xml:space="preserve">Дагаева Ксения </t>
  </si>
  <si>
    <t xml:space="preserve">Рыжкова Наталья </t>
  </si>
  <si>
    <t xml:space="preserve">Дружинина Ирина </t>
  </si>
  <si>
    <t xml:space="preserve">Солнцева Елена </t>
  </si>
  <si>
    <t>Пайст Валентина Ивановна</t>
  </si>
  <si>
    <t xml:space="preserve">Давтян Джемма </t>
  </si>
  <si>
    <t xml:space="preserve">Маркова Юлия </t>
  </si>
  <si>
    <t xml:space="preserve">Моисеева Инга </t>
  </si>
  <si>
    <t xml:space="preserve">Пыленок Кристина </t>
  </si>
  <si>
    <t xml:space="preserve">Язневич Елизавета </t>
  </si>
  <si>
    <t xml:space="preserve">Хрипунова Екатерина </t>
  </si>
  <si>
    <t xml:space="preserve">Галин Валентин </t>
  </si>
  <si>
    <t xml:space="preserve">Островская Елена </t>
  </si>
  <si>
    <t xml:space="preserve">Кирсанова Анастасия </t>
  </si>
  <si>
    <t>Благотворительное пожертвование на покупку будок для приюта</t>
  </si>
  <si>
    <t xml:space="preserve">Сметанина Инга </t>
  </si>
  <si>
    <t xml:space="preserve">Старых Ольга </t>
  </si>
  <si>
    <t xml:space="preserve">Лядова Наталья </t>
  </si>
  <si>
    <t xml:space="preserve">Карпецкая Екатерина </t>
  </si>
  <si>
    <t>Фирсова Ирина</t>
  </si>
  <si>
    <t xml:space="preserve">Волкова Наталья </t>
  </si>
  <si>
    <t xml:space="preserve">Дунаева Анна </t>
  </si>
  <si>
    <t xml:space="preserve">Сергеева Марина </t>
  </si>
  <si>
    <t>Иванова Ольга Алексеевна</t>
  </si>
  <si>
    <t xml:space="preserve">Макарова Юлия </t>
  </si>
  <si>
    <t xml:space="preserve">Наделяева Татьяна </t>
  </si>
  <si>
    <t xml:space="preserve">Семенова Анна </t>
  </si>
  <si>
    <t xml:space="preserve">Конбекова Ксения </t>
  </si>
  <si>
    <t xml:space="preserve">Рюмина Елизавета </t>
  </si>
  <si>
    <t xml:space="preserve">Кошелев Андрей </t>
  </si>
  <si>
    <t>Благотворительное пожертвование на лечение собаки Лайзы</t>
  </si>
  <si>
    <t xml:space="preserve">Одинокова Елена </t>
  </si>
  <si>
    <t xml:space="preserve">П Анна </t>
  </si>
  <si>
    <t>Махсудова Екатерина Александровна</t>
  </si>
  <si>
    <t>Улыбышева Ольга Вячеславовна</t>
  </si>
  <si>
    <t xml:space="preserve">Федякова Екатерина </t>
  </si>
  <si>
    <t>Оплата поставщику услуг за разработку мобильного приложения</t>
  </si>
  <si>
    <t xml:space="preserve">Благотворительные пожертвования, собранные на портале dobro.mail.ru в рамках проекта "Эффективная помощь бездомным собакам и кошкам" </t>
  </si>
  <si>
    <t>Благотворительные пожертвования через мобильный терминал</t>
  </si>
  <si>
    <t xml:space="preserve">Пожертвование от БФ "Нужна помощь" в рамках благотворительной программы "Нужна помощь" </t>
  </si>
  <si>
    <t>ANNA SHMIDT</t>
  </si>
  <si>
    <t>YURIY KRASIKOV</t>
  </si>
  <si>
    <t>RIMMA SAVICHEVA</t>
  </si>
  <si>
    <t>ANNA PAVLOVSKAYA</t>
  </si>
  <si>
    <t>MARK KUZNETSOV</t>
  </si>
  <si>
    <t>OLGA NEDOSEKINA</t>
  </si>
  <si>
    <t>OLESYA MASLENNIKOVA</t>
  </si>
  <si>
    <t>Благотворительное пожертвование в Фонд РЭЙ</t>
  </si>
  <si>
    <t>SVETLANA VOROBEVA</t>
  </si>
  <si>
    <t>YULIYA BALITSKAYA</t>
  </si>
  <si>
    <t>NIKISHINA TATIANA</t>
  </si>
  <si>
    <t>TATIANA SHAMARDINA</t>
  </si>
  <si>
    <t>ALEXANDRA GROMOVA</t>
  </si>
  <si>
    <t>ALEXEY LOPATCHENKO</t>
  </si>
  <si>
    <t>ELLA ATABEKOVA</t>
  </si>
  <si>
    <t>MARINA BELOVA</t>
  </si>
  <si>
    <t>T.KONSTANTINOVA</t>
  </si>
  <si>
    <t>MIKHAIL SOMOV</t>
  </si>
  <si>
    <t>TATIANA FEDOTOVA</t>
  </si>
  <si>
    <t>V. OKHOTNITSKAYA</t>
  </si>
  <si>
    <t>ELENA PILYUGINA</t>
  </si>
  <si>
    <t>ANNA KURGAN</t>
  </si>
  <si>
    <t>MARINA TARASOVA</t>
  </si>
  <si>
    <t>KSENIYA SEREDKINA</t>
  </si>
  <si>
    <t>KABALENOV ALEXANDER</t>
  </si>
  <si>
    <t>NATALYA SHAVARINA</t>
  </si>
  <si>
    <t>ANNA KOTOVA</t>
  </si>
  <si>
    <t>NATALIA GUKASYAN</t>
  </si>
  <si>
    <t>TATIANA BALTUTIS</t>
  </si>
  <si>
    <t>EKATERINA ANDREEVA</t>
  </si>
  <si>
    <t>EKATERINA GORBATENKO</t>
  </si>
  <si>
    <t>SVETLANA LEBEDEVA</t>
  </si>
  <si>
    <t>ANNA PETRENKO</t>
  </si>
  <si>
    <t>TATYANA VOKHMYANINA</t>
  </si>
  <si>
    <t>EVGENIYA VOLNOVA</t>
  </si>
  <si>
    <t>VASILY KURGANOV</t>
  </si>
  <si>
    <t>VITALIY BALAKHONOV</t>
  </si>
  <si>
    <t>DENIS BELOUSOV</t>
  </si>
  <si>
    <t>DARYA KAMENEVA</t>
  </si>
  <si>
    <t>VALERIA ARISTOVA</t>
  </si>
  <si>
    <t>ELENA VALEVSKAYA</t>
  </si>
  <si>
    <t>OLGA STARUNSKAIA</t>
  </si>
  <si>
    <t>SVETLANA AVALIANI</t>
  </si>
  <si>
    <t>DUBIKOVA ELENA</t>
  </si>
  <si>
    <t>EKATERINA ANTONYUK</t>
  </si>
  <si>
    <t>ELENA DAVYDOVA</t>
  </si>
  <si>
    <t>IRINA GROMOVA</t>
  </si>
  <si>
    <t>SVETLANA LOGASHKINA</t>
  </si>
  <si>
    <t>ALEKSANDRA SOKOLOVA</t>
  </si>
  <si>
    <t>500,00 RUB</t>
  </si>
  <si>
    <t>200,00 RUB</t>
  </si>
  <si>
    <t>1 000,00 RUB</t>
  </si>
  <si>
    <t>Michael Agyeyev</t>
  </si>
  <si>
    <t>Ожидается зачисление на р/сч за вычетом комиссии</t>
  </si>
  <si>
    <t>Казначеев Иван</t>
  </si>
  <si>
    <t>545,00 RUB</t>
  </si>
  <si>
    <t>Казначеев Максим</t>
  </si>
  <si>
    <t>100,00 RUB</t>
  </si>
  <si>
    <t>50,00 RUB</t>
  </si>
  <si>
    <t>Denis Azzheurov</t>
  </si>
  <si>
    <t>5 631,55 RUB</t>
  </si>
  <si>
    <t>4 479,69 RUB</t>
  </si>
  <si>
    <t>Nikolai Ivanov</t>
  </si>
  <si>
    <t>Благотворительное пожертвование Layze</t>
  </si>
  <si>
    <t>Olga Sheitelman</t>
  </si>
  <si>
    <t>782,93 RUB</t>
  </si>
  <si>
    <t>Артем Саруханов</t>
  </si>
  <si>
    <t>0631</t>
  </si>
  <si>
    <t>0133</t>
  </si>
  <si>
    <t>1878</t>
  </si>
  <si>
    <t>4344</t>
  </si>
  <si>
    <t>2324</t>
  </si>
  <si>
    <t>4421</t>
  </si>
  <si>
    <t>1905</t>
  </si>
  <si>
    <t>9535</t>
  </si>
  <si>
    <t>7337</t>
  </si>
  <si>
    <t>3364</t>
  </si>
  <si>
    <t>5424</t>
  </si>
  <si>
    <t>2801</t>
  </si>
  <si>
    <t>5934</t>
  </si>
  <si>
    <t>9134</t>
  </si>
  <si>
    <t>7227</t>
  </si>
  <si>
    <t>7838</t>
  </si>
  <si>
    <t>1758</t>
  </si>
  <si>
    <t>3423</t>
  </si>
  <si>
    <t>1752</t>
  </si>
  <si>
    <t>1839</t>
  </si>
  <si>
    <t>2486</t>
  </si>
  <si>
    <t>0552</t>
  </si>
  <si>
    <t>0242</t>
  </si>
  <si>
    <t>7788</t>
  </si>
  <si>
    <t>8071</t>
  </si>
  <si>
    <t>9200</t>
  </si>
  <si>
    <t>1544</t>
  </si>
  <si>
    <t>2259</t>
  </si>
  <si>
    <t>8518</t>
  </si>
  <si>
    <t>5061</t>
  </si>
  <si>
    <t>9410</t>
  </si>
  <si>
    <t>4588</t>
  </si>
  <si>
    <t>3399</t>
  </si>
  <si>
    <t>3979</t>
  </si>
  <si>
    <t>1098</t>
  </si>
  <si>
    <t>9608</t>
  </si>
  <si>
    <t>4881</t>
  </si>
  <si>
    <t>1684</t>
  </si>
  <si>
    <t>4675</t>
  </si>
  <si>
    <t>2721</t>
  </si>
  <si>
    <t>2464</t>
  </si>
  <si>
    <t>4811</t>
  </si>
  <si>
    <t>7423</t>
  </si>
  <si>
    <t>2040</t>
  </si>
  <si>
    <t>9699</t>
  </si>
  <si>
    <t>2910</t>
  </si>
  <si>
    <t>9759</t>
  </si>
  <si>
    <t>2150</t>
  </si>
  <si>
    <t>2069</t>
  </si>
  <si>
    <t>2669</t>
  </si>
  <si>
    <t xml:space="preserve">Ожидает зачисления на р/сч за вычетом комиссии оператора </t>
  </si>
  <si>
    <t>Ожидает зачисления на р/сч за вычетом комиссии оператора</t>
  </si>
  <si>
    <t>в т.ч. долгосрочные проекты</t>
  </si>
  <si>
    <t>за сентябрь 2017 года</t>
  </si>
  <si>
    <t>Остаток средств на 01.09.2017</t>
  </si>
  <si>
    <t>Остаток средств на 30.09.2017</t>
  </si>
  <si>
    <t>Общая сумма пожертвований за сентябрь 2017г.</t>
  </si>
  <si>
    <t>Произведенные расходы за сентябрь 2017г.</t>
  </si>
  <si>
    <t xml:space="preserve"> за сентябрь 2017 года</t>
  </si>
  <si>
    <t>Оплата труда (координатор программы, 1 человек) за сентябрь 2017</t>
  </si>
  <si>
    <t>Оплата за оказание информационных услуг за сентябрь 2017</t>
  </si>
  <si>
    <t>Оплата труда (менеджер проекта, 1 человек) за сентябрь 2017</t>
  </si>
  <si>
    <t>Оплата за услуги связи за сентябрь 2017</t>
  </si>
  <si>
    <t>Оплата труда АУП (координирование и развитие Фонда, 2 человека) за сентябрь 2017</t>
  </si>
  <si>
    <t>06.09.2017</t>
  </si>
  <si>
    <t>08.09.2017</t>
  </si>
  <si>
    <t>14.09.2017</t>
  </si>
  <si>
    <t>18.09.2017</t>
  </si>
  <si>
    <t>Сдача наличных в банк</t>
  </si>
  <si>
    <t>07.09.2017</t>
  </si>
  <si>
    <t>Благотворительные пожертвования, собранные в ящик для сбора пожертвований, установленный в зоомагазине "Зоосити"</t>
  </si>
  <si>
    <t>Благотворительные пожертвования, собранные в ящик для сбора пожертвований, установленный в автосервисе "БД-Сервис"</t>
  </si>
  <si>
    <t>Благотворительные пожертвования, собранные в ящик для сбора пожертвований, установленный в вет. клинике "Идеал"</t>
  </si>
  <si>
    <t>Благотворительные пожертвования, переданные в кассу Фонда</t>
  </si>
  <si>
    <t>11.09.2017</t>
  </si>
  <si>
    <t>Благотворительные пожертвования, собранные на мероприятии "Добрая Москва"</t>
  </si>
  <si>
    <t>15.09.2017</t>
  </si>
  <si>
    <t>Благотворительные пожертвования, собранные в ящик для сбора пожертвований, установленный в вет. клинике "Биоконтроль"</t>
  </si>
  <si>
    <t>Благотворительные пожертвования, собранные в ящик для сбора пожертвований, установленный в вет. клинике "Вет-ОК"</t>
  </si>
  <si>
    <t>20.09.2017</t>
  </si>
  <si>
    <t>Благотворительные пожертвования, собранные в ящик для сбора пожертвований, установленный в вет. клинике "Фауна"</t>
  </si>
  <si>
    <t>22.09.2017</t>
  </si>
  <si>
    <t>Благотворительные пожертвования, собранные на презентации мобильного приложения "Помощник Рэй"</t>
  </si>
  <si>
    <t>25.09.2017</t>
  </si>
  <si>
    <t>Благотворительные пожертвования, собранные на фестивале "Мейкеры" Seasons 2017</t>
  </si>
  <si>
    <t>Благотворительные пожертвования, собранные на спортивном фестивале для собак породы корги "Коргилиада"</t>
  </si>
  <si>
    <t>Благотворительные пожертвования, собранные в ящик для сбора пожертвований, установленный в вет. клинике "Аист-вет" в Одинцово</t>
  </si>
  <si>
    <t>29.09.2017</t>
  </si>
  <si>
    <t>Сдача наличных в банк (благотворительные пожертвования, собранные в ящик для сбора пожертвований, установленный в Бутике "Bed for Pet")</t>
  </si>
  <si>
    <t>Сдача наличных в банк (благотворительные пожертвования, собранные в ящик для сбора пожертвований, установленный в вет. клинике "Алисавет" на ул. Лобачевского)</t>
  </si>
  <si>
    <t>04.09.2017</t>
  </si>
  <si>
    <t>13.09.2017</t>
  </si>
  <si>
    <t>Оплата за рекламные услуги</t>
  </si>
  <si>
    <t>19.09.2017</t>
  </si>
  <si>
    <t>21.09.2017</t>
  </si>
  <si>
    <t>27.09.2017</t>
  </si>
  <si>
    <t>Средства, собранные на благотворительном забеге "Добрая Москва"</t>
  </si>
  <si>
    <t>28.09.2017</t>
  </si>
  <si>
    <t>01.09.2017</t>
  </si>
  <si>
    <t xml:space="preserve">Гержан Елена </t>
  </si>
  <si>
    <t>Благотворительное пожертвование на лечение Аси</t>
  </si>
  <si>
    <t>Благотворительное пожертвование на лечение Тигры</t>
  </si>
  <si>
    <t>Благотворительное пожертвование на лечение Фили</t>
  </si>
  <si>
    <t>Высоцкая Анастасия Рудольфовна</t>
  </si>
  <si>
    <t xml:space="preserve">Богданова Анна </t>
  </si>
  <si>
    <t xml:space="preserve">Левина Руслана </t>
  </si>
  <si>
    <t>05.09.2017</t>
  </si>
  <si>
    <t xml:space="preserve">Месяц Денис </t>
  </si>
  <si>
    <t>Антипова Ольга</t>
  </si>
  <si>
    <t xml:space="preserve">Третьякова Нателла </t>
  </si>
  <si>
    <t>Зверева Ирина Владимировна</t>
  </si>
  <si>
    <t>Левина Руслана</t>
  </si>
  <si>
    <t>12.09.2017</t>
  </si>
  <si>
    <t>Мария Лужкова</t>
  </si>
  <si>
    <t>Благотворительное пожертвование на лечение кота Каспера</t>
  </si>
  <si>
    <t xml:space="preserve">Гуревич Екатерина </t>
  </si>
  <si>
    <t>Каландархонова Любовь</t>
  </si>
  <si>
    <t xml:space="preserve">Курдина Алиса Юрьевна </t>
  </si>
  <si>
    <t>Багина Екатерина</t>
  </si>
  <si>
    <t xml:space="preserve">Вероника Вероника </t>
  </si>
  <si>
    <t xml:space="preserve">Ступникова Яна </t>
  </si>
  <si>
    <t>26.09.2017</t>
  </si>
  <si>
    <t>Вотяков Сергей Сергеевич</t>
  </si>
  <si>
    <t>Ракитина Дарья Валерьевна</t>
  </si>
  <si>
    <t xml:space="preserve">Мельник Мария 79295964321 </t>
  </si>
  <si>
    <t>Благотворительное пожертвование на лечение кота Васи</t>
  </si>
  <si>
    <t xml:space="preserve">Полякова Анна Алексеевна </t>
  </si>
  <si>
    <t>Хан Мария</t>
  </si>
  <si>
    <t xml:space="preserve">Davidova Олеся </t>
  </si>
  <si>
    <t>Петрова Татьяна Александровна</t>
  </si>
  <si>
    <t xml:space="preserve">Власов Артем Андреевич </t>
  </si>
  <si>
    <t xml:space="preserve">Еремина Мария </t>
  </si>
  <si>
    <t xml:space="preserve">Кожевников Виталий </t>
  </si>
  <si>
    <t xml:space="preserve">Павлова Ольга </t>
  </si>
  <si>
    <t xml:space="preserve">Рассказова Марина Александровна </t>
  </si>
  <si>
    <t>Синюкова Екатерина Михайловна</t>
  </si>
  <si>
    <t>Шарафанович Анна Валерьевна</t>
  </si>
  <si>
    <t>Щербакова Ирина Александровна</t>
  </si>
  <si>
    <t>Лазарева Анастасия Олеговна</t>
  </si>
  <si>
    <t>Добровольное пожертвование денежных средств ИП Закреницкий Д. В.</t>
  </si>
  <si>
    <t>Сумма,
 руб.</t>
  </si>
  <si>
    <t>DIANA SHMAKOVA</t>
  </si>
  <si>
    <t>SOFIA KASEINOVA</t>
  </si>
  <si>
    <t>ALEXANDER BARABANOV</t>
  </si>
  <si>
    <t>SADIKOVICH ELENA</t>
  </si>
  <si>
    <t>VASILIY PLOTNIKOV</t>
  </si>
  <si>
    <t>TATYANA SPITSYNA</t>
  </si>
  <si>
    <t>ELENA FEDORENKO</t>
  </si>
  <si>
    <t>A FOKINSKAYA</t>
  </si>
  <si>
    <t>D ZAHAROVA</t>
  </si>
  <si>
    <t>VALERIYA RYAZANTSEVA</t>
  </si>
  <si>
    <t>SERGEY SMIRNOV</t>
  </si>
  <si>
    <t>OLGA PANINA</t>
  </si>
  <si>
    <t>DENIS GAMULIN</t>
  </si>
  <si>
    <t>MARIYA LYAVDANSKAYA</t>
  </si>
  <si>
    <t>ANNA EGOROVA</t>
  </si>
  <si>
    <t>GERMAN SPASSKIY</t>
  </si>
  <si>
    <t>NATALYA YAKUNINA</t>
  </si>
  <si>
    <t>ELENA SAHAROVA</t>
  </si>
  <si>
    <t>VLADA SHAFRANSKAYA</t>
  </si>
  <si>
    <t>NATALYA POZDEEVA</t>
  </si>
  <si>
    <t>ELENA DANILOVA</t>
  </si>
  <si>
    <t>NATALIYA BLINOVA</t>
  </si>
  <si>
    <t>SRRGEY STEFANISHIN</t>
  </si>
  <si>
    <t>MARINA KOMKOVA</t>
  </si>
  <si>
    <t>KSENIYA OGORODNIKOVA</t>
  </si>
  <si>
    <t>EKATERINA IVANOVA</t>
  </si>
  <si>
    <t>ULIANA CHERVYAKOVA</t>
  </si>
  <si>
    <t>MARIYA RODINA</t>
  </si>
  <si>
    <t>EKATERINA VASILYEVA</t>
  </si>
  <si>
    <t>ANASTASIYA SMOLYAK</t>
  </si>
  <si>
    <t>YANA IVANNIKOVA</t>
  </si>
  <si>
    <t>T.SADOVNICHAYA</t>
  </si>
  <si>
    <t>DZHULIYA SHARMEN</t>
  </si>
  <si>
    <t>YULIYA KOCHEROVA</t>
  </si>
  <si>
    <t>MOMENTUM R</t>
  </si>
  <si>
    <t>DARIA RYAZANTSEVA</t>
  </si>
  <si>
    <t>PAVEL RYBAKOV</t>
  </si>
  <si>
    <t>EKATERINA LEMYAKINA</t>
  </si>
  <si>
    <t>EKATERINA GUCHOK</t>
  </si>
  <si>
    <t>ALEXANDR VRUBLEVSKYA</t>
  </si>
  <si>
    <t>TATIANA KANONNIKOVA</t>
  </si>
  <si>
    <t>EVGENIY PATRUNIN</t>
  </si>
  <si>
    <t>YULIYA YARKINA</t>
  </si>
  <si>
    <t>Ожидается зачисление на р/сч за вычетом комиссии оператора (2,9%)</t>
  </si>
  <si>
    <t>Благотворительное пожертвование Help dogs</t>
  </si>
  <si>
    <t>Кириченко Василий</t>
  </si>
  <si>
    <t>Anna Bondar</t>
  </si>
  <si>
    <t>Shukurova Elina</t>
  </si>
  <si>
    <t>Kryukova Anna</t>
  </si>
  <si>
    <t>Благотворительное пожертвование для слепого Васьки</t>
  </si>
  <si>
    <t>Благотворительное пожертвование slepoj kot vasya, na lechenie</t>
  </si>
  <si>
    <t>2 785,90 RUB</t>
  </si>
  <si>
    <t>Aleksandra Khomitskaya</t>
  </si>
  <si>
    <t>Ожидает зачисления на р/сч за вычетом комиссии оператора (2,8%)</t>
  </si>
  <si>
    <t>Кардашов Сергей</t>
  </si>
  <si>
    <t>Иван</t>
  </si>
  <si>
    <t>1928</t>
  </si>
  <si>
    <t>0533</t>
  </si>
  <si>
    <t>9499</t>
  </si>
  <si>
    <t>8620</t>
  </si>
  <si>
    <t>6094</t>
  </si>
  <si>
    <t>7062</t>
  </si>
  <si>
    <t>4582</t>
  </si>
  <si>
    <t>4152</t>
  </si>
  <si>
    <t>4979</t>
  </si>
  <si>
    <t>0135</t>
  </si>
  <si>
    <t>0855</t>
  </si>
  <si>
    <t>3640</t>
  </si>
  <si>
    <t>1201</t>
  </si>
  <si>
    <t>2505</t>
  </si>
  <si>
    <t>5300</t>
  </si>
  <si>
    <t>8257</t>
  </si>
  <si>
    <t>2818</t>
  </si>
  <si>
    <t>Думчева Юлия Игоревна</t>
  </si>
  <si>
    <t>Перечисление налогов</t>
  </si>
  <si>
    <t>Оплата за канцелярские товары</t>
  </si>
  <si>
    <t>Оплата за пеленки впитывающие для ряда приютов</t>
  </si>
  <si>
    <t>Оплата за ветеринарные препараты для волонтерской группы "Girls help dogs"</t>
  </si>
  <si>
    <t>Оплата за корм для кошек и собак для приюта "Берегиня"</t>
  </si>
  <si>
    <t>Оплата за переноски и ветеринарные препараты для кошек и собак для приюта Кожуховский</t>
  </si>
  <si>
    <t>Оплата за консервы для собак для приюта Щербинка</t>
  </si>
  <si>
    <t>Оплата за лекарственные препараты для приюта "Кошачья надежда"</t>
  </si>
  <si>
    <t>Оплата за ветеринарные препараты для приюта "Кошкин дом"</t>
  </si>
  <si>
    <t>Оплата за вет. услуги - лечение собаки Амилии в вет. клинике "Биоконтроль"</t>
  </si>
  <si>
    <t>Оплата за вет. услуги - лечение кота Зефира в вет. клинике "Беланта"</t>
  </si>
  <si>
    <t>Оплата за вет. услуги - лечение собаки Тигры в вет. клинике "Беланта"</t>
  </si>
  <si>
    <t>Оплата за вет. услуги - лечение кошки Клепы в вет. клинике "Беланта"</t>
  </si>
  <si>
    <t>Оплата за вет. услуги для собаки Фили в вет. клинике "Беланта"</t>
  </si>
  <si>
    <t>Оплата за вет. услуги - лечение собаки Аси в вет. клинике "Беланта"</t>
  </si>
  <si>
    <t>Оплата за вет. услуги - лечение кота Фивера в вет. центре "Комондор"</t>
  </si>
  <si>
    <t>Оплата за вет. услуги - лечение кота Николаса в вет. центре "Комондор"</t>
  </si>
  <si>
    <t>Оплата за вет. услуги - лечение собаки Чижика в вет. клинике "Беланта"</t>
  </si>
  <si>
    <t>Оплата за вет. услуги - лечение кота Нафани в вет. клинике "Алисавет" на Лобачевского</t>
  </si>
  <si>
    <t>Оплата за вет. услуги - лечение кошки Белки в вет. клинике "Алисавет" на Лобачевского</t>
  </si>
  <si>
    <t>Оплата за вет. услуги - лечение кошки Сальмы в вет. клинике "Алисавет" на Лобачевского</t>
  </si>
  <si>
    <t>Оплата за вет. услуги - лечение кошки Мурки в вет. центре "Комондор"</t>
  </si>
  <si>
    <t>Оплата за вет. услуги - лечение котенка Добби в вет. клинике "Умка"</t>
  </si>
  <si>
    <t>Оплата за вет. услуги - лечение кошки Флаффи в вет. центре "Комондор"</t>
  </si>
  <si>
    <t>Оплата за вет. услуги - лечение кошки Пеструшки в вет. клинике "Алисавет" на Лобачевского</t>
  </si>
  <si>
    <t>Оплата за вет. услуги - лечение собаки Фортуны в центре доктора Шилкина А.Г.</t>
  </si>
  <si>
    <t>Оплата за вет. услуги - лечение кота Остина центре доктора Шилкина А.Г.</t>
  </si>
  <si>
    <t>Оплата за вет. услуги - лечение котенка без клички в вет. клинике "Беланта"</t>
  </si>
  <si>
    <t>Оплата за вет. услуги для собаки Тобика в вет. клинике "Биоконтроль"</t>
  </si>
  <si>
    <t>Оплата за вет. услуги - лечение кота Вениамина в вет. центре "Комондор"</t>
  </si>
  <si>
    <t>Оплата за вет. услуги - лечение кошки Девочки в вет. центре "Комондор"</t>
  </si>
  <si>
    <t>Оплата за вет. услуги - лечение кошки Бестии в вет. центре "Комондор"</t>
  </si>
  <si>
    <t>Оплата за вет. услуги - лечение кота Каспера в вет. центре "Комондор"</t>
  </si>
  <si>
    <t>Оплата за вет. услуги - за стерилизацию 1 кошки и кастрацию 1 кобеля  вет. клинике "Аист-вет" в Строгино</t>
  </si>
  <si>
    <t>Оплата за вет. услуги - кастрацию 3 котов вет. клинике "Алисавет" на Лобачевского</t>
  </si>
  <si>
    <t>Оплата за вет. услуги - кастрацию 1 кота вет. клинике "Алисавет" на Лобачевского</t>
  </si>
  <si>
    <t>Оплата за вет. услуги - стерилизацию 1 собаки в вет. клинике "Умка"</t>
  </si>
  <si>
    <t>Оплата за вет. услуги - стерилизацию 1 кошки, стац. содержание в вет. клинике "Джек"</t>
  </si>
  <si>
    <t>Оплата за вет. услуги - стерилизацию 1 собаки в вет. клинике "Джек"</t>
  </si>
  <si>
    <t>Оплата за вет. услуги - стерилизацию 1 собаки вет. клинике "Вет-ОК"</t>
  </si>
  <si>
    <t>Оплата за вет. услуги - стерилизацию 1 собаки в вет. клинике "МобиДок"</t>
  </si>
  <si>
    <t>Оплата за вет. услуги - стерилизацию 2 кошек и стац. содержание в вет. клинике "Фауна"</t>
  </si>
  <si>
    <t>Оплата за вет. услуги - стерилизацию 3 кошек  вет. клинике "Аист-вет" в Одинцово</t>
  </si>
  <si>
    <t>Оплата за вет. услуги - стерилизацию 1 кошки в вет. клинике "Джек"</t>
  </si>
  <si>
    <t>Оплата за вет. услуги - стерилизацию 2 кошек вет. клинике "Вет-ОК"</t>
  </si>
  <si>
    <t>Оплата за изготовление визиток</t>
  </si>
  <si>
    <t>Оплата за бейджи</t>
  </si>
  <si>
    <t>Оплата за печать листовок</t>
  </si>
  <si>
    <t>Оплата за L-Stand (конструкции для баннеров)</t>
  </si>
  <si>
    <t>Оплата за изготовление обучающей книги "Факты о животных"</t>
  </si>
  <si>
    <t>Оплата за баннеры с люверсами</t>
  </si>
  <si>
    <t>Оплата за нанесение логотипа на сувенирную и раздаточную продукцию</t>
  </si>
  <si>
    <t>Оплата за сувенирную и раздаточную продукцию</t>
  </si>
  <si>
    <t>Оплата за магнитную доску и набор маркеров</t>
  </si>
  <si>
    <t>Оплата за корм для котенка Добби</t>
  </si>
  <si>
    <t>Оплата за внешний жесткий диск</t>
  </si>
  <si>
    <t>Оплата за лекарственные препараты для кота Вениамина</t>
  </si>
  <si>
    <t>Оплата за услуги почты</t>
  </si>
  <si>
    <t>Комиссия банка</t>
  </si>
  <si>
    <t>Рогожникова Тамара Олеговна</t>
  </si>
  <si>
    <t>Оплата за реквизит для квеста  "Стань волонтером" в рамках презентации мобильного приложения "Помощник РЭЙ"</t>
  </si>
  <si>
    <t>Оплата за изготовление наклеек и печать пресс-релиза мобильного приложения "Помощник РЭЙ"</t>
  </si>
  <si>
    <t>Оплата за монтаж видеоролика мобильного приложения "Помощник РЭЙ"</t>
  </si>
  <si>
    <t>Оплата за программный продукт "1С Бухгалтерия"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</si>
</sst>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#,##0.00&quot;р.&quot;"/>
    <numFmt numFmtId="180" formatCode="#\ ##0.00"/>
    <numFmt numFmtId="187" formatCode="dd\.mm\.yyyy"/>
  </numFmts>
  <fonts count="23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222222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Fill="0" applyProtection="0"/>
  </cellStyleXfs>
  <cellXfs count="157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</xf>
    <xf numFmtId="4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Protection="1"/>
    <xf numFmtId="14" fontId="4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3" fillId="3" borderId="2" xfId="0" applyFont="1" applyFill="1" applyBorder="1" applyAlignment="1" applyProtection="1">
      <alignment horizontal="center" vertical="center"/>
    </xf>
    <xf numFmtId="4" fontId="2" fillId="3" borderId="3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Protection="1"/>
    <xf numFmtId="0" fontId="7" fillId="3" borderId="2" xfId="0" applyFont="1" applyFill="1" applyBorder="1" applyAlignment="1" applyProtection="1">
      <alignment vertical="center"/>
    </xf>
    <xf numFmtId="0" fontId="7" fillId="3" borderId="3" xfId="0" applyFont="1" applyFill="1" applyBorder="1" applyAlignment="1" applyProtection="1">
      <alignment vertical="center"/>
    </xf>
    <xf numFmtId="0" fontId="7" fillId="3" borderId="4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3" fillId="3" borderId="4" xfId="0" applyFont="1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center"/>
    </xf>
    <xf numFmtId="0" fontId="10" fillId="3" borderId="2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</xf>
    <xf numFmtId="0" fontId="9" fillId="3" borderId="3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2" fillId="3" borderId="4" xfId="0" applyFont="1" applyFill="1" applyBorder="1" applyProtection="1"/>
    <xf numFmtId="0" fontId="5" fillId="3" borderId="2" xfId="0" applyFont="1" applyFill="1" applyBorder="1" applyAlignment="1" applyProtection="1">
      <alignment horizontal="center" vertical="center"/>
    </xf>
    <xf numFmtId="4" fontId="5" fillId="3" borderId="3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4" fontId="3" fillId="3" borderId="3" xfId="0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4" fontId="2" fillId="3" borderId="3" xfId="0" applyNumberFormat="1" applyFont="1" applyFill="1" applyBorder="1" applyAlignment="1" applyProtection="1">
      <alignment horizontal="center"/>
    </xf>
    <xf numFmtId="0" fontId="0" fillId="3" borderId="4" xfId="0" applyFill="1" applyBorder="1" applyProtection="1"/>
    <xf numFmtId="173" fontId="2" fillId="4" borderId="4" xfId="0" applyNumberFormat="1" applyFont="1" applyFill="1" applyBorder="1" applyAlignment="1" applyProtection="1">
      <alignment horizontal="center"/>
    </xf>
    <xf numFmtId="173" fontId="0" fillId="0" borderId="0" xfId="0" applyNumberFormat="1" applyFill="1" applyAlignment="1" applyProtection="1">
      <alignment horizontal="center"/>
    </xf>
    <xf numFmtId="173" fontId="5" fillId="4" borderId="4" xfId="0" applyNumberFormat="1" applyFont="1" applyFill="1" applyBorder="1" applyAlignment="1" applyProtection="1">
      <alignment horizontal="center" vertical="center"/>
    </xf>
    <xf numFmtId="173" fontId="9" fillId="3" borderId="4" xfId="0" applyNumberFormat="1" applyFont="1" applyFill="1" applyBorder="1" applyAlignment="1" applyProtection="1">
      <alignment horizontal="right" vertical="center"/>
    </xf>
    <xf numFmtId="173" fontId="9" fillId="0" borderId="0" xfId="0" applyNumberFormat="1" applyFont="1" applyFill="1" applyBorder="1" applyAlignment="1" applyProtection="1">
      <alignment horizontal="right" vertical="center"/>
    </xf>
    <xf numFmtId="173" fontId="5" fillId="4" borderId="4" xfId="0" applyNumberFormat="1" applyFont="1" applyFill="1" applyBorder="1" applyAlignment="1" applyProtection="1">
      <alignment horizontal="center"/>
    </xf>
    <xf numFmtId="173" fontId="10" fillId="3" borderId="4" xfId="0" applyNumberFormat="1" applyFont="1" applyFill="1" applyBorder="1" applyAlignment="1" applyProtection="1">
      <alignment vertical="center"/>
    </xf>
    <xf numFmtId="173" fontId="9" fillId="3" borderId="4" xfId="0" applyNumberFormat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horizontal="center"/>
    </xf>
    <xf numFmtId="4" fontId="13" fillId="0" borderId="0" xfId="0" applyNumberFormat="1" applyFont="1" applyFill="1" applyAlignment="1" applyProtection="1">
      <alignment horizontal="center" vertical="center"/>
    </xf>
    <xf numFmtId="0" fontId="1" fillId="0" borderId="1" xfId="0" applyFont="1" applyFill="1" applyBorder="1" applyProtection="1"/>
    <xf numFmtId="14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wrapText="1"/>
    </xf>
    <xf numFmtId="4" fontId="13" fillId="0" borderId="0" xfId="0" applyNumberFormat="1" applyFont="1" applyFill="1" applyProtection="1"/>
    <xf numFmtId="4" fontId="0" fillId="0" borderId="0" xfId="0" applyNumberFormat="1" applyFill="1" applyProtection="1"/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4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3" fillId="3" borderId="3" xfId="0" applyFont="1" applyFill="1" applyBorder="1" applyAlignment="1" applyProtection="1">
      <alignment horizontal="center" vertical="center"/>
    </xf>
    <xf numFmtId="0" fontId="2" fillId="3" borderId="3" xfId="0" applyFont="1" applyFill="1" applyBorder="1" applyProtection="1"/>
    <xf numFmtId="14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0" fillId="0" borderId="1" xfId="0" applyNumberFormat="1" applyFill="1" applyBorder="1" applyAlignment="1" applyProtection="1">
      <alignment horizontal="center" vertical="center"/>
    </xf>
    <xf numFmtId="4" fontId="4" fillId="3" borderId="3" xfId="0" applyNumberFormat="1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wrapText="1"/>
    </xf>
    <xf numFmtId="14" fontId="3" fillId="3" borderId="2" xfId="0" applyNumberFormat="1" applyFont="1" applyFill="1" applyBorder="1" applyAlignment="1" applyProtection="1">
      <alignment horizontal="left" vertical="center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/>
    </xf>
    <xf numFmtId="49" fontId="1" fillId="0" borderId="5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Protection="1"/>
    <xf numFmtId="0" fontId="9" fillId="0" borderId="6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horizontal="left"/>
    </xf>
    <xf numFmtId="14" fontId="0" fillId="0" borderId="7" xfId="0" applyNumberForma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4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Protection="1"/>
    <xf numFmtId="14" fontId="0" fillId="0" borderId="0" xfId="0" applyNumberFormat="1" applyFill="1" applyProtection="1"/>
    <xf numFmtId="14" fontId="1" fillId="0" borderId="1" xfId="0" applyNumberFormat="1" applyFont="1" applyFill="1" applyBorder="1" applyAlignment="1" applyProtection="1">
      <alignment horizontal="left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</xf>
    <xf numFmtId="14" fontId="1" fillId="0" borderId="5" xfId="0" applyNumberFormat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vertical="top" wrapText="1"/>
    </xf>
    <xf numFmtId="4" fontId="0" fillId="0" borderId="0" xfId="0" applyNumberFormat="1" applyFill="1" applyAlignment="1" applyProtection="1">
      <alignment vertical="top"/>
    </xf>
    <xf numFmtId="4" fontId="2" fillId="3" borderId="3" xfId="0" applyNumberFormat="1" applyFont="1" applyFill="1" applyBorder="1" applyAlignment="1" applyProtection="1">
      <alignment horizontal="center" vertical="top"/>
    </xf>
    <xf numFmtId="4" fontId="0" fillId="0" borderId="0" xfId="0" applyNumberFormat="1" applyFill="1" applyAlignment="1" applyProtection="1">
      <alignment horizontal="center"/>
    </xf>
    <xf numFmtId="4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Protection="1"/>
    <xf numFmtId="0" fontId="11" fillId="0" borderId="0" xfId="0" applyFont="1"/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187" fontId="17" fillId="0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left" vertical="center" wrapText="1"/>
    </xf>
    <xf numFmtId="14" fontId="1" fillId="0" borderId="5" xfId="0" applyNumberFormat="1" applyFont="1" applyFill="1" applyBorder="1" applyAlignment="1" applyProtection="1">
      <alignment horizontal="center" vertical="center"/>
    </xf>
    <xf numFmtId="14" fontId="12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8" fillId="0" borderId="1" xfId="0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9" fillId="4" borderId="2" xfId="0" applyFont="1" applyFill="1" applyBorder="1" applyAlignment="1" applyProtection="1">
      <alignment horizontal="left" vertical="center"/>
    </xf>
    <xf numFmtId="4" fontId="0" fillId="4" borderId="3" xfId="0" applyNumberFormat="1" applyFill="1" applyBorder="1" applyAlignment="1" applyProtection="1">
      <alignment horizontal="center" vertical="center"/>
    </xf>
    <xf numFmtId="173" fontId="9" fillId="4" borderId="4" xfId="0" applyNumberFormat="1" applyFont="1" applyFill="1" applyBorder="1" applyAlignment="1" applyProtection="1">
      <alignment horizontal="right"/>
    </xf>
    <xf numFmtId="0" fontId="19" fillId="2" borderId="5" xfId="0" applyFont="1" applyFill="1" applyBorder="1" applyAlignment="1" applyProtection="1">
      <alignment horizontal="center" vertical="center" wrapText="1"/>
    </xf>
    <xf numFmtId="4" fontId="19" fillId="2" borderId="5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ill="1" applyAlignment="1" applyProtection="1">
      <alignment horizontal="center"/>
    </xf>
    <xf numFmtId="4" fontId="19" fillId="2" borderId="10" xfId="0" applyNumberFormat="1" applyFont="1" applyFill="1" applyBorder="1" applyAlignment="1" applyProtection="1">
      <alignment horizontal="center" vertical="center" wrapText="1"/>
    </xf>
    <xf numFmtId="14" fontId="19" fillId="2" borderId="5" xfId="0" applyNumberFormat="1" applyFont="1" applyFill="1" applyBorder="1" applyAlignment="1" applyProtection="1">
      <alignment horizontal="center" vertical="center" wrapText="1"/>
    </xf>
    <xf numFmtId="0" fontId="19" fillId="2" borderId="9" xfId="0" applyFont="1" applyFill="1" applyBorder="1" applyAlignment="1" applyProtection="1">
      <alignment horizontal="center" vertical="center" wrapText="1"/>
    </xf>
    <xf numFmtId="4" fontId="19" fillId="2" borderId="8" xfId="0" applyNumberFormat="1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</xf>
    <xf numFmtId="4" fontId="19" fillId="2" borderId="1" xfId="0" applyNumberFormat="1" applyFont="1" applyFill="1" applyBorder="1" applyAlignment="1" applyProtection="1">
      <alignment horizontal="center" vertical="center" wrapText="1"/>
    </xf>
    <xf numFmtId="0" fontId="19" fillId="2" borderId="10" xfId="0" applyFont="1" applyFill="1" applyBorder="1" applyAlignment="1" applyProtection="1">
      <alignment horizontal="left" vertical="center" wrapText="1"/>
    </xf>
    <xf numFmtId="0" fontId="18" fillId="0" borderId="1" xfId="0" applyFont="1" applyBorder="1"/>
    <xf numFmtId="2" fontId="12" fillId="0" borderId="1" xfId="0" applyNumberFormat="1" applyFont="1" applyBorder="1" applyAlignment="1">
      <alignment horizontal="center"/>
    </xf>
    <xf numFmtId="0" fontId="20" fillId="0" borderId="0" xfId="0" applyFont="1" applyFill="1" applyProtection="1"/>
    <xf numFmtId="4" fontId="1" fillId="0" borderId="5" xfId="0" applyNumberFormat="1" applyFont="1" applyFill="1" applyBorder="1" applyAlignment="1" applyProtection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180" fontId="18" fillId="0" borderId="1" xfId="0" applyNumberFormat="1" applyFont="1" applyBorder="1" applyAlignment="1">
      <alignment horizontal="center" vertical="center"/>
    </xf>
    <xf numFmtId="0" fontId="19" fillId="2" borderId="5" xfId="0" applyFont="1" applyFill="1" applyBorder="1" applyAlignment="1" applyProtection="1">
      <alignment horizontal="left" vertical="center" wrapText="1"/>
    </xf>
    <xf numFmtId="4" fontId="19" fillId="0" borderId="5" xfId="0" applyNumberFormat="1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2" fillId="4" borderId="2" xfId="0" applyFont="1" applyFill="1" applyBorder="1" applyAlignment="1" applyProtection="1">
      <alignment horizontal="left" vertical="center"/>
    </xf>
    <xf numFmtId="0" fontId="2" fillId="4" borderId="3" xfId="0" applyFont="1" applyFill="1" applyBorder="1" applyAlignment="1" applyProtection="1">
      <alignment horizontal="left" vertical="center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5" fillId="4" borderId="3" xfId="0" applyFont="1" applyFill="1" applyBorder="1" applyAlignment="1" applyProtection="1">
      <alignment horizontal="left" vertical="center"/>
    </xf>
    <xf numFmtId="4" fontId="13" fillId="0" borderId="0" xfId="0" applyNumberFormat="1" applyFont="1" applyFill="1" applyAlignment="1" applyProtection="1">
      <alignment horizontal="center" vertical="center"/>
    </xf>
    <xf numFmtId="14" fontId="3" fillId="3" borderId="2" xfId="0" applyNumberFormat="1" applyFont="1" applyFill="1" applyBorder="1" applyAlignment="1" applyProtection="1">
      <alignment horizontal="left" vertical="center" wrapText="1"/>
    </xf>
    <xf numFmtId="14" fontId="3" fillId="3" borderId="3" xfId="0" applyNumberFormat="1" applyFont="1" applyFill="1" applyBorder="1" applyAlignment="1" applyProtection="1">
      <alignment horizontal="left" vertical="center" wrapText="1"/>
    </xf>
    <xf numFmtId="14" fontId="3" fillId="3" borderId="4" xfId="0" applyNumberFormat="1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22" fillId="0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/>
    </xf>
    <xf numFmtId="0" fontId="3" fillId="3" borderId="2" xfId="0" applyFont="1" applyFill="1" applyBorder="1" applyAlignment="1" applyProtection="1">
      <alignment horizontal="left" wrapText="1"/>
    </xf>
    <xf numFmtId="0" fontId="3" fillId="3" borderId="3" xfId="0" applyFont="1" applyFill="1" applyBorder="1" applyAlignment="1" applyProtection="1">
      <alignment horizontal="left" wrapText="1"/>
    </xf>
    <xf numFmtId="0" fontId="3" fillId="3" borderId="2" xfId="0" applyFont="1" applyFill="1" applyBorder="1" applyAlignment="1" applyProtection="1">
      <alignment horizontal="left" vertical="top" wrapText="1"/>
    </xf>
    <xf numFmtId="0" fontId="3" fillId="3" borderId="3" xfId="0" applyFont="1" applyFill="1" applyBorder="1" applyAlignment="1" applyProtection="1">
      <alignment horizontal="left" vertical="top" wrapText="1"/>
    </xf>
    <xf numFmtId="0" fontId="2" fillId="3" borderId="2" xfId="0" applyFont="1" applyFill="1" applyBorder="1" applyAlignment="1" applyProtection="1">
      <alignment horizontal="left"/>
    </xf>
    <xf numFmtId="0" fontId="2" fillId="3" borderId="3" xfId="0" applyFont="1" applyFill="1" applyBorder="1" applyAlignment="1" applyProtection="1">
      <alignment horizontal="left"/>
    </xf>
    <xf numFmtId="0" fontId="2" fillId="3" borderId="4" xfId="0" applyFont="1" applyFill="1" applyBorder="1" applyAlignment="1" applyProtection="1">
      <alignment horizontal="left"/>
    </xf>
    <xf numFmtId="0" fontId="19" fillId="2" borderId="1" xfId="0" applyFont="1" applyFill="1" applyBorder="1" applyAlignment="1" applyProtection="1">
      <alignment horizontal="left" vertical="center" wrapText="1"/>
    </xf>
    <xf numFmtId="14" fontId="2" fillId="3" borderId="1" xfId="0" applyNumberFormat="1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</xf>
    <xf numFmtId="0" fontId="19" fillId="2" borderId="2" xfId="0" applyFont="1" applyFill="1" applyBorder="1" applyAlignment="1" applyProtection="1">
      <alignment horizontal="left" vertical="center" wrapText="1"/>
    </xf>
    <xf numFmtId="0" fontId="19" fillId="2" borderId="4" xfId="0" applyFont="1" applyFill="1" applyBorder="1" applyAlignment="1" applyProtection="1">
      <alignment horizontal="left" vertical="center" wrapText="1"/>
    </xf>
    <xf numFmtId="0" fontId="2" fillId="3" borderId="10" xfId="0" applyFont="1" applyFill="1" applyBorder="1" applyAlignment="1" applyProtection="1">
      <alignment horizontal="left" vertical="center" wrapText="1"/>
    </xf>
    <xf numFmtId="0" fontId="2" fillId="3" borderId="14" xfId="0" applyFont="1" applyFill="1" applyBorder="1" applyAlignment="1" applyProtection="1">
      <alignment horizontal="left" vertical="center" wrapText="1"/>
    </xf>
    <xf numFmtId="0" fontId="2" fillId="3" borderId="15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1438275</xdr:colOff>
      <xdr:row>6</xdr:row>
      <xdr:rowOff>9525</xdr:rowOff>
    </xdr:to>
    <xdr:pic>
      <xdr:nvPicPr>
        <xdr:cNvPr id="1893" name="Рисунок 2">
          <a:extLst>
            <a:ext uri="{FF2B5EF4-FFF2-40B4-BE49-F238E27FC236}">
              <a16:creationId xmlns:a16="http://schemas.microsoft.com/office/drawing/2014/main" id="{3F46F246-4F2F-4345-B2CC-6C25333D6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180975</xdr:colOff>
      <xdr:row>6</xdr:row>
      <xdr:rowOff>47625</xdr:rowOff>
    </xdr:to>
    <xdr:pic>
      <xdr:nvPicPr>
        <xdr:cNvPr id="4959" name="Рисунок 2">
          <a:extLst>
            <a:ext uri="{FF2B5EF4-FFF2-40B4-BE49-F238E27FC236}">
              <a16:creationId xmlns:a16="http://schemas.microsoft.com/office/drawing/2014/main" id="{93CBAB41-F7D4-4BD7-BD47-41D2EB1F1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12677" name="Рисунок 2">
          <a:extLst>
            <a:ext uri="{FF2B5EF4-FFF2-40B4-BE49-F238E27FC236}">
              <a16:creationId xmlns:a16="http://schemas.microsoft.com/office/drawing/2014/main" id="{2033FAB7-0A82-4C7C-AE6F-4F60356DE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6973" name="Рисунок 2">
          <a:extLst>
            <a:ext uri="{FF2B5EF4-FFF2-40B4-BE49-F238E27FC236}">
              <a16:creationId xmlns:a16="http://schemas.microsoft.com/office/drawing/2014/main" id="{9CC8ADE0-06A1-489D-8FF4-D97E22EA9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8879" name="Рисунок 2">
          <a:extLst>
            <a:ext uri="{FF2B5EF4-FFF2-40B4-BE49-F238E27FC236}">
              <a16:creationId xmlns:a16="http://schemas.microsoft.com/office/drawing/2014/main" id="{23A516E8-E323-4B35-84B9-2947AD112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10895" name="Рисунок 2">
          <a:extLst>
            <a:ext uri="{FF2B5EF4-FFF2-40B4-BE49-F238E27FC236}">
              <a16:creationId xmlns:a16="http://schemas.microsoft.com/office/drawing/2014/main" id="{4C8F6A33-310B-419E-8213-39F9AAAAF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11717" name="Рисунок 2">
          <a:extLst>
            <a:ext uri="{FF2B5EF4-FFF2-40B4-BE49-F238E27FC236}">
              <a16:creationId xmlns:a16="http://schemas.microsoft.com/office/drawing/2014/main" id="{171E970F-5129-49E2-9386-FED58F44A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3939" name="Рисунок 2">
          <a:extLst>
            <a:ext uri="{FF2B5EF4-FFF2-40B4-BE49-F238E27FC236}">
              <a16:creationId xmlns:a16="http://schemas.microsoft.com/office/drawing/2014/main" id="{547CA1AC-C345-4673-9D1E-A56E642E8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5951" name="Рисунок 2">
          <a:extLst>
            <a:ext uri="{FF2B5EF4-FFF2-40B4-BE49-F238E27FC236}">
              <a16:creationId xmlns:a16="http://schemas.microsoft.com/office/drawing/2014/main" id="{4C00B30A-48FF-4763-89CF-58457CFE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40"/>
  <sheetViews>
    <sheetView showGridLines="0" tabSelected="1" zoomScaleNormal="100" workbookViewId="0">
      <selection activeCell="A8" sqref="A8"/>
    </sheetView>
  </sheetViews>
  <sheetFormatPr defaultRowHeight="15" x14ac:dyDescent="0.25"/>
  <cols>
    <col min="1" max="1" width="24.140625" style="1" customWidth="1"/>
    <col min="2" max="2" width="44.42578125" style="2" customWidth="1"/>
    <col min="3" max="3" width="19.42578125" style="9" customWidth="1"/>
    <col min="4" max="4" width="11.42578125" customWidth="1"/>
    <col min="5" max="5" width="13.28515625" customWidth="1"/>
    <col min="6" max="6" width="10" bestFit="1" customWidth="1"/>
  </cols>
  <sheetData>
    <row r="1" spans="1:3" ht="18.75" x14ac:dyDescent="0.3">
      <c r="B1" s="127" t="s">
        <v>18</v>
      </c>
      <c r="C1" s="127"/>
    </row>
    <row r="2" spans="1:3" ht="18.75" x14ac:dyDescent="0.3">
      <c r="B2" s="127" t="s">
        <v>19</v>
      </c>
      <c r="C2" s="127"/>
    </row>
    <row r="3" spans="1:3" ht="18.75" x14ac:dyDescent="0.3">
      <c r="B3" s="40"/>
      <c r="C3" s="40"/>
    </row>
    <row r="4" spans="1:3" ht="18.75" x14ac:dyDescent="0.3">
      <c r="B4" s="126" t="s">
        <v>3</v>
      </c>
      <c r="C4" s="126"/>
    </row>
    <row r="5" spans="1:3" ht="18.75" x14ac:dyDescent="0.3">
      <c r="B5" s="126" t="s">
        <v>16</v>
      </c>
      <c r="C5" s="126"/>
    </row>
    <row r="6" spans="1:3" ht="18.75" x14ac:dyDescent="0.25">
      <c r="B6" s="129" t="s">
        <v>216</v>
      </c>
      <c r="C6" s="129"/>
    </row>
    <row r="7" spans="1:3" ht="15" customHeight="1" x14ac:dyDescent="0.25">
      <c r="B7" s="41"/>
      <c r="C7" s="41"/>
    </row>
    <row r="9" spans="1:3" x14ac:dyDescent="0.25">
      <c r="A9" s="122" t="s">
        <v>217</v>
      </c>
      <c r="B9" s="123"/>
      <c r="C9" s="32">
        <v>892371.27</v>
      </c>
    </row>
    <row r="10" spans="1:3" x14ac:dyDescent="0.25">
      <c r="C10" s="33"/>
    </row>
    <row r="11" spans="1:3" x14ac:dyDescent="0.25">
      <c r="A11" s="122" t="s">
        <v>219</v>
      </c>
      <c r="B11" s="123"/>
      <c r="C11" s="34">
        <f>SUM(C12:C18)</f>
        <v>459892.07199999999</v>
      </c>
    </row>
    <row r="12" spans="1:3" x14ac:dyDescent="0.25">
      <c r="A12" s="124" t="s">
        <v>42</v>
      </c>
      <c r="B12" s="125"/>
      <c r="C12" s="35">
        <f>CloudPayments!C118</f>
        <v>96237.752000000008</v>
      </c>
    </row>
    <row r="13" spans="1:3" x14ac:dyDescent="0.25">
      <c r="A13" s="124" t="s">
        <v>24</v>
      </c>
      <c r="B13" s="125"/>
      <c r="C13" s="35">
        <f>PayPal!D22</f>
        <v>13288.69</v>
      </c>
    </row>
    <row r="14" spans="1:3" x14ac:dyDescent="0.25">
      <c r="A14" s="124" t="s">
        <v>27</v>
      </c>
      <c r="B14" s="125"/>
      <c r="C14" s="35">
        <f>Yandex!C12</f>
        <v>972</v>
      </c>
    </row>
    <row r="15" spans="1:3" x14ac:dyDescent="0.25">
      <c r="A15" s="124" t="s">
        <v>29</v>
      </c>
      <c r="B15" s="125"/>
      <c r="C15" s="35">
        <f>Qiwi!C34</f>
        <v>3139.75</v>
      </c>
    </row>
    <row r="16" spans="1:3" x14ac:dyDescent="0.25">
      <c r="A16" s="61" t="s">
        <v>38</v>
      </c>
      <c r="B16" s="62"/>
      <c r="C16" s="35">
        <f>Смс!C101</f>
        <v>10098.76</v>
      </c>
    </row>
    <row r="17" spans="1:4" x14ac:dyDescent="0.25">
      <c r="A17" s="19" t="s">
        <v>13</v>
      </c>
      <c r="B17" s="19"/>
      <c r="C17" s="35">
        <f>ПСБ!B13</f>
        <v>510</v>
      </c>
    </row>
    <row r="18" spans="1:4" x14ac:dyDescent="0.25">
      <c r="A18" s="19" t="s">
        <v>23</v>
      </c>
      <c r="B18" s="19"/>
      <c r="C18" s="35">
        <f>SUM(СБ!B11:B96,СБ!B98:B112,СБ!B114:B127)</f>
        <v>335645.12</v>
      </c>
    </row>
    <row r="19" spans="1:4" x14ac:dyDescent="0.25">
      <c r="A19" s="66"/>
      <c r="B19" s="23"/>
      <c r="C19" s="36"/>
    </row>
    <row r="20" spans="1:4" x14ac:dyDescent="0.25">
      <c r="A20" s="122" t="s">
        <v>220</v>
      </c>
      <c r="B20" s="128"/>
      <c r="C20" s="37">
        <f>SUM(C21:C26)</f>
        <v>614968.96</v>
      </c>
      <c r="D20" s="47"/>
    </row>
    <row r="21" spans="1:4" x14ac:dyDescent="0.25">
      <c r="A21" s="20" t="s">
        <v>4</v>
      </c>
      <c r="B21" s="21"/>
      <c r="C21" s="38">
        <f>SUM(Расходы!B11:B17)</f>
        <v>66593.67</v>
      </c>
    </row>
    <row r="22" spans="1:4" x14ac:dyDescent="0.25">
      <c r="A22" s="19" t="s">
        <v>8</v>
      </c>
      <c r="B22" s="22"/>
      <c r="C22" s="39">
        <f>SUM(Расходы!B19:B49)</f>
        <v>236338.3</v>
      </c>
    </row>
    <row r="23" spans="1:4" x14ac:dyDescent="0.25">
      <c r="A23" s="19" t="s">
        <v>9</v>
      </c>
      <c r="B23" s="22"/>
      <c r="C23" s="39">
        <f>SUM(Расходы!B51:B63)</f>
        <v>79280</v>
      </c>
    </row>
    <row r="24" spans="1:4" x14ac:dyDescent="0.25">
      <c r="A24" s="19" t="s">
        <v>33</v>
      </c>
      <c r="B24" s="22"/>
      <c r="C24" s="39">
        <f>SUM(Расходы!B65:B79)</f>
        <v>99926.64</v>
      </c>
    </row>
    <row r="25" spans="1:4" ht="45" customHeight="1" x14ac:dyDescent="0.25">
      <c r="A25" s="120" t="s">
        <v>35</v>
      </c>
      <c r="B25" s="121"/>
      <c r="C25" s="39">
        <f>SUM(Расходы!B81:B82)</f>
        <v>57133</v>
      </c>
    </row>
    <row r="26" spans="1:4" x14ac:dyDescent="0.25">
      <c r="A26" s="19" t="s">
        <v>14</v>
      </c>
      <c r="B26" s="22"/>
      <c r="C26" s="39">
        <f>SUM(Расходы!B84:B91)</f>
        <v>75697.350000000006</v>
      </c>
    </row>
    <row r="27" spans="1:4" x14ac:dyDescent="0.25">
      <c r="C27" s="33"/>
    </row>
    <row r="28" spans="1:4" ht="15" customHeight="1" x14ac:dyDescent="0.25">
      <c r="A28" s="122" t="s">
        <v>218</v>
      </c>
      <c r="B28" s="123"/>
      <c r="C28" s="32">
        <f>C9+C11-C20</f>
        <v>737294.38199999998</v>
      </c>
      <c r="D28" s="47"/>
    </row>
    <row r="29" spans="1:4" x14ac:dyDescent="0.25">
      <c r="A29" s="97" t="s">
        <v>215</v>
      </c>
      <c r="B29" s="98"/>
      <c r="C29" s="99">
        <v>132789</v>
      </c>
    </row>
    <row r="30" spans="1:4" x14ac:dyDescent="0.25">
      <c r="C30" s="79"/>
    </row>
    <row r="32" spans="1:4" x14ac:dyDescent="0.25">
      <c r="C32" s="79"/>
    </row>
    <row r="34" spans="3:3" x14ac:dyDescent="0.25">
      <c r="C34" s="79"/>
    </row>
    <row r="40" spans="3:3" x14ac:dyDescent="0.25">
      <c r="C40" s="102"/>
    </row>
  </sheetData>
  <sheetProtection password="C6E7" sheet="1" formatCells="0" formatColumns="0" formatRows="0" insertColumns="0" insertRows="0" insertHyperlinks="0" deleteColumns="0" deleteRows="0" sort="0" autoFilter="0" pivotTables="0"/>
  <mergeCells count="14">
    <mergeCell ref="B1:C1"/>
    <mergeCell ref="A20:B20"/>
    <mergeCell ref="B4:C4"/>
    <mergeCell ref="B2:C2"/>
    <mergeCell ref="B6:C6"/>
    <mergeCell ref="A13:B13"/>
    <mergeCell ref="A9:B9"/>
    <mergeCell ref="A25:B25"/>
    <mergeCell ref="A28:B28"/>
    <mergeCell ref="A11:B11"/>
    <mergeCell ref="A14:B14"/>
    <mergeCell ref="B5:C5"/>
    <mergeCell ref="A15:B15"/>
    <mergeCell ref="A12:B12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95"/>
  <sheetViews>
    <sheetView showGridLines="0" zoomScaleNormal="100" workbookViewId="0">
      <selection activeCell="A7" sqref="A7"/>
    </sheetView>
  </sheetViews>
  <sheetFormatPr defaultRowHeight="15" x14ac:dyDescent="0.25"/>
  <cols>
    <col min="1" max="1" width="18.85546875" style="1" customWidth="1"/>
    <col min="2" max="2" width="21.5703125" style="2" customWidth="1"/>
    <col min="3" max="3" width="110.5703125" customWidth="1"/>
  </cols>
  <sheetData>
    <row r="1" spans="1:3" ht="18.75" x14ac:dyDescent="0.3">
      <c r="B1" s="127" t="s">
        <v>18</v>
      </c>
      <c r="C1" s="127"/>
    </row>
    <row r="2" spans="1:3" ht="18.75" x14ac:dyDescent="0.3">
      <c r="B2" s="127" t="s">
        <v>19</v>
      </c>
      <c r="C2" s="127"/>
    </row>
    <row r="3" spans="1:3" ht="18.75" x14ac:dyDescent="0.3">
      <c r="B3" s="126"/>
      <c r="C3" s="126"/>
    </row>
    <row r="4" spans="1:3" ht="18.75" x14ac:dyDescent="0.3">
      <c r="B4" s="126" t="s">
        <v>12</v>
      </c>
      <c r="C4" s="126"/>
    </row>
    <row r="5" spans="1:3" ht="18.75" x14ac:dyDescent="0.3">
      <c r="B5" s="126" t="s">
        <v>216</v>
      </c>
      <c r="C5" s="126"/>
    </row>
    <row r="6" spans="1:3" ht="15.75" x14ac:dyDescent="0.25">
      <c r="B6" s="4"/>
      <c r="C6" s="5"/>
    </row>
    <row r="8" spans="1:3" x14ac:dyDescent="0.25">
      <c r="A8" s="25" t="s">
        <v>5</v>
      </c>
      <c r="B8" s="26" t="s">
        <v>7</v>
      </c>
      <c r="C8" s="27" t="s">
        <v>6</v>
      </c>
    </row>
    <row r="9" spans="1:3" ht="8.25" customHeight="1" x14ac:dyDescent="0.25">
      <c r="A9" s="133"/>
      <c r="B9" s="134"/>
      <c r="C9" s="135"/>
    </row>
    <row r="10" spans="1:3" x14ac:dyDescent="0.25">
      <c r="A10" s="13" t="s">
        <v>4</v>
      </c>
      <c r="B10" s="14"/>
      <c r="C10" s="15"/>
    </row>
    <row r="11" spans="1:3" ht="15" customHeight="1" x14ac:dyDescent="0.25">
      <c r="A11" s="100" t="s">
        <v>237</v>
      </c>
      <c r="B11" s="119">
        <v>5560</v>
      </c>
      <c r="C11" s="118" t="s">
        <v>380</v>
      </c>
    </row>
    <row r="12" spans="1:3" ht="15" customHeight="1" x14ac:dyDescent="0.25">
      <c r="A12" s="100" t="s">
        <v>229</v>
      </c>
      <c r="B12" s="119">
        <v>18035.93</v>
      </c>
      <c r="C12" s="118" t="s">
        <v>381</v>
      </c>
    </row>
    <row r="13" spans="1:3" ht="15" customHeight="1" x14ac:dyDescent="0.25">
      <c r="A13" s="100" t="s">
        <v>246</v>
      </c>
      <c r="B13" s="119">
        <v>18673</v>
      </c>
      <c r="C13" s="118" t="s">
        <v>382</v>
      </c>
    </row>
    <row r="14" spans="1:3" ht="15" customHeight="1" x14ac:dyDescent="0.25">
      <c r="A14" s="100" t="s">
        <v>284</v>
      </c>
      <c r="B14" s="119">
        <v>9570.74</v>
      </c>
      <c r="C14" s="118" t="s">
        <v>383</v>
      </c>
    </row>
    <row r="15" spans="1:3" ht="15" customHeight="1" x14ac:dyDescent="0.25">
      <c r="A15" s="100" t="s">
        <v>284</v>
      </c>
      <c r="B15" s="119">
        <v>4731</v>
      </c>
      <c r="C15" s="118" t="s">
        <v>384</v>
      </c>
    </row>
    <row r="16" spans="1:3" ht="15" customHeight="1" x14ac:dyDescent="0.25">
      <c r="A16" s="100" t="s">
        <v>260</v>
      </c>
      <c r="B16" s="119">
        <v>2616</v>
      </c>
      <c r="C16" s="118" t="s">
        <v>385</v>
      </c>
    </row>
    <row r="17" spans="1:3" ht="15" customHeight="1" x14ac:dyDescent="0.25">
      <c r="A17" s="100" t="s">
        <v>250</v>
      </c>
      <c r="B17" s="119">
        <v>7407</v>
      </c>
      <c r="C17" s="118" t="s">
        <v>386</v>
      </c>
    </row>
    <row r="18" spans="1:3" x14ac:dyDescent="0.25">
      <c r="A18" s="16" t="s">
        <v>8</v>
      </c>
      <c r="B18" s="53"/>
      <c r="C18" s="18"/>
    </row>
    <row r="19" spans="1:3" x14ac:dyDescent="0.25">
      <c r="A19" s="100" t="s">
        <v>261</v>
      </c>
      <c r="B19" s="119">
        <v>3502</v>
      </c>
      <c r="C19" s="118" t="s">
        <v>387</v>
      </c>
    </row>
    <row r="20" spans="1:3" x14ac:dyDescent="0.25">
      <c r="A20" s="104">
        <v>42979</v>
      </c>
      <c r="B20" s="119">
        <v>699</v>
      </c>
      <c r="C20" s="118" t="s">
        <v>432</v>
      </c>
    </row>
    <row r="21" spans="1:3" x14ac:dyDescent="0.25">
      <c r="A21" s="100" t="s">
        <v>253</v>
      </c>
      <c r="B21" s="119">
        <v>13554</v>
      </c>
      <c r="C21" s="118" t="s">
        <v>388</v>
      </c>
    </row>
    <row r="22" spans="1:3" x14ac:dyDescent="0.25">
      <c r="A22" s="100" t="s">
        <v>253</v>
      </c>
      <c r="B22" s="119">
        <v>2050</v>
      </c>
      <c r="C22" s="118" t="s">
        <v>389</v>
      </c>
    </row>
    <row r="23" spans="1:3" x14ac:dyDescent="0.25">
      <c r="A23" s="100" t="s">
        <v>253</v>
      </c>
      <c r="B23" s="119">
        <v>3172</v>
      </c>
      <c r="C23" s="118" t="s">
        <v>390</v>
      </c>
    </row>
    <row r="24" spans="1:3" x14ac:dyDescent="0.25">
      <c r="A24" s="100" t="s">
        <v>253</v>
      </c>
      <c r="B24" s="119">
        <v>8550</v>
      </c>
      <c r="C24" s="118" t="s">
        <v>391</v>
      </c>
    </row>
    <row r="25" spans="1:3" x14ac:dyDescent="0.25">
      <c r="A25" s="100" t="s">
        <v>253</v>
      </c>
      <c r="B25" s="119">
        <v>9030</v>
      </c>
      <c r="C25" s="118" t="s">
        <v>392</v>
      </c>
    </row>
    <row r="26" spans="1:3" x14ac:dyDescent="0.25">
      <c r="A26" s="104">
        <v>42983</v>
      </c>
      <c r="B26" s="119">
        <v>4720</v>
      </c>
      <c r="C26" s="118" t="s">
        <v>434</v>
      </c>
    </row>
    <row r="27" spans="1:3" x14ac:dyDescent="0.25">
      <c r="A27" s="100" t="s">
        <v>269</v>
      </c>
      <c r="B27" s="119">
        <v>14763.8</v>
      </c>
      <c r="C27" s="118" t="s">
        <v>393</v>
      </c>
    </row>
    <row r="28" spans="1:3" x14ac:dyDescent="0.25">
      <c r="A28" s="100" t="s">
        <v>269</v>
      </c>
      <c r="B28" s="119">
        <v>2765</v>
      </c>
      <c r="C28" s="118" t="s">
        <v>394</v>
      </c>
    </row>
    <row r="29" spans="1:3" x14ac:dyDescent="0.25">
      <c r="A29" s="100" t="s">
        <v>269</v>
      </c>
      <c r="B29" s="119">
        <v>3604.5</v>
      </c>
      <c r="C29" s="118" t="s">
        <v>393</v>
      </c>
    </row>
    <row r="30" spans="1:3" x14ac:dyDescent="0.25">
      <c r="A30" s="100" t="s">
        <v>269</v>
      </c>
      <c r="B30" s="119">
        <v>32794</v>
      </c>
      <c r="C30" s="118" t="s">
        <v>395</v>
      </c>
    </row>
    <row r="31" spans="1:3" x14ac:dyDescent="0.25">
      <c r="A31" s="100" t="s">
        <v>227</v>
      </c>
      <c r="B31" s="119">
        <v>1240</v>
      </c>
      <c r="C31" s="118" t="s">
        <v>396</v>
      </c>
    </row>
    <row r="32" spans="1:3" x14ac:dyDescent="0.25">
      <c r="A32" s="100" t="s">
        <v>227</v>
      </c>
      <c r="B32" s="119">
        <v>11240</v>
      </c>
      <c r="C32" s="118" t="s">
        <v>397</v>
      </c>
    </row>
    <row r="33" spans="1:3" x14ac:dyDescent="0.25">
      <c r="A33" s="100" t="s">
        <v>227</v>
      </c>
      <c r="B33" s="119">
        <v>7588</v>
      </c>
      <c r="C33" s="118" t="s">
        <v>398</v>
      </c>
    </row>
    <row r="34" spans="1:3" x14ac:dyDescent="0.25">
      <c r="A34" s="100" t="s">
        <v>232</v>
      </c>
      <c r="B34" s="119">
        <v>4845</v>
      </c>
      <c r="C34" s="118" t="s">
        <v>399</v>
      </c>
    </row>
    <row r="35" spans="1:3" x14ac:dyDescent="0.25">
      <c r="A35" s="100" t="s">
        <v>232</v>
      </c>
      <c r="B35" s="119">
        <v>9697.5</v>
      </c>
      <c r="C35" s="118" t="s">
        <v>400</v>
      </c>
    </row>
    <row r="36" spans="1:3" x14ac:dyDescent="0.25">
      <c r="A36" s="100" t="s">
        <v>228</v>
      </c>
      <c r="B36" s="119">
        <v>17301</v>
      </c>
      <c r="C36" s="118" t="s">
        <v>401</v>
      </c>
    </row>
    <row r="37" spans="1:3" x14ac:dyDescent="0.25">
      <c r="A37" s="100" t="s">
        <v>228</v>
      </c>
      <c r="B37" s="119">
        <v>1876</v>
      </c>
      <c r="C37" s="118" t="s">
        <v>387</v>
      </c>
    </row>
    <row r="38" spans="1:3" x14ac:dyDescent="0.25">
      <c r="A38" s="100" t="s">
        <v>229</v>
      </c>
      <c r="B38" s="119">
        <v>1060</v>
      </c>
      <c r="C38" s="118" t="s">
        <v>387</v>
      </c>
    </row>
    <row r="39" spans="1:3" x14ac:dyDescent="0.25">
      <c r="A39" s="100" t="s">
        <v>239</v>
      </c>
      <c r="B39" s="119">
        <v>20887</v>
      </c>
      <c r="C39" s="118" t="s">
        <v>402</v>
      </c>
    </row>
    <row r="40" spans="1:3" x14ac:dyDescent="0.25">
      <c r="A40" s="100" t="s">
        <v>246</v>
      </c>
      <c r="B40" s="119">
        <v>1000</v>
      </c>
      <c r="C40" s="118" t="s">
        <v>403</v>
      </c>
    </row>
    <row r="41" spans="1:3" x14ac:dyDescent="0.25">
      <c r="A41" s="100" t="s">
        <v>246</v>
      </c>
      <c r="B41" s="119">
        <v>1800</v>
      </c>
      <c r="C41" s="118" t="s">
        <v>404</v>
      </c>
    </row>
    <row r="42" spans="1:3" x14ac:dyDescent="0.25">
      <c r="A42" s="100" t="s">
        <v>260</v>
      </c>
      <c r="B42" s="119">
        <v>1016</v>
      </c>
      <c r="C42" s="118" t="s">
        <v>405</v>
      </c>
    </row>
    <row r="43" spans="1:3" x14ac:dyDescent="0.25">
      <c r="A43" s="100" t="s">
        <v>260</v>
      </c>
      <c r="B43" s="119">
        <v>10324.5</v>
      </c>
      <c r="C43" s="118" t="s">
        <v>406</v>
      </c>
    </row>
    <row r="44" spans="1:3" x14ac:dyDescent="0.25">
      <c r="A44" s="100" t="s">
        <v>250</v>
      </c>
      <c r="B44" s="119">
        <v>1225</v>
      </c>
      <c r="C44" s="118" t="s">
        <v>407</v>
      </c>
    </row>
    <row r="45" spans="1:3" x14ac:dyDescent="0.25">
      <c r="A45" s="100" t="s">
        <v>250</v>
      </c>
      <c r="B45" s="119">
        <v>2450</v>
      </c>
      <c r="C45" s="118" t="s">
        <v>393</v>
      </c>
    </row>
    <row r="46" spans="1:3" x14ac:dyDescent="0.25">
      <c r="A46" s="100" t="s">
        <v>250</v>
      </c>
      <c r="B46" s="119">
        <v>31964</v>
      </c>
      <c r="C46" s="118" t="s">
        <v>399</v>
      </c>
    </row>
    <row r="47" spans="1:3" x14ac:dyDescent="0.25">
      <c r="A47" s="100" t="s">
        <v>250</v>
      </c>
      <c r="B47" s="119">
        <v>4060</v>
      </c>
      <c r="C47" s="118" t="s">
        <v>408</v>
      </c>
    </row>
    <row r="48" spans="1:3" x14ac:dyDescent="0.25">
      <c r="A48" s="100" t="s">
        <v>250</v>
      </c>
      <c r="B48" s="119">
        <v>525</v>
      </c>
      <c r="C48" s="118" t="s">
        <v>409</v>
      </c>
    </row>
    <row r="49" spans="1:3" x14ac:dyDescent="0.25">
      <c r="A49" s="100" t="s">
        <v>250</v>
      </c>
      <c r="B49" s="119">
        <v>7035</v>
      </c>
      <c r="C49" s="118" t="s">
        <v>410</v>
      </c>
    </row>
    <row r="50" spans="1:3" x14ac:dyDescent="0.25">
      <c r="A50" s="16" t="s">
        <v>9</v>
      </c>
      <c r="B50" s="17"/>
      <c r="C50" s="18"/>
    </row>
    <row r="51" spans="1:3" x14ac:dyDescent="0.25">
      <c r="A51" s="100" t="s">
        <v>269</v>
      </c>
      <c r="B51" s="119">
        <v>8450</v>
      </c>
      <c r="C51" s="118" t="s">
        <v>411</v>
      </c>
    </row>
    <row r="52" spans="1:3" x14ac:dyDescent="0.25">
      <c r="A52" s="100" t="s">
        <v>269</v>
      </c>
      <c r="B52" s="119">
        <v>3600</v>
      </c>
      <c r="C52" s="118" t="s">
        <v>412</v>
      </c>
    </row>
    <row r="53" spans="1:3" x14ac:dyDescent="0.25">
      <c r="A53" s="100" t="s">
        <v>227</v>
      </c>
      <c r="B53" s="119">
        <v>1200</v>
      </c>
      <c r="C53" s="118" t="s">
        <v>413</v>
      </c>
    </row>
    <row r="54" spans="1:3" x14ac:dyDescent="0.25">
      <c r="A54" s="100" t="s">
        <v>232</v>
      </c>
      <c r="B54" s="119">
        <v>5000</v>
      </c>
      <c r="C54" s="118" t="s">
        <v>414</v>
      </c>
    </row>
    <row r="55" spans="1:3" x14ac:dyDescent="0.25">
      <c r="A55" s="100" t="s">
        <v>228</v>
      </c>
      <c r="B55" s="119">
        <v>3750</v>
      </c>
      <c r="C55" s="118" t="s">
        <v>415</v>
      </c>
    </row>
    <row r="56" spans="1:3" x14ac:dyDescent="0.25">
      <c r="A56" s="100" t="s">
        <v>237</v>
      </c>
      <c r="B56" s="119">
        <v>4500</v>
      </c>
      <c r="C56" s="118" t="s">
        <v>416</v>
      </c>
    </row>
    <row r="57" spans="1:3" x14ac:dyDescent="0.25">
      <c r="A57" s="100" t="s">
        <v>237</v>
      </c>
      <c r="B57" s="119">
        <v>6000</v>
      </c>
      <c r="C57" s="118" t="s">
        <v>417</v>
      </c>
    </row>
    <row r="58" spans="1:3" x14ac:dyDescent="0.25">
      <c r="A58" s="100" t="s">
        <v>239</v>
      </c>
      <c r="B58" s="119">
        <v>4720</v>
      </c>
      <c r="C58" s="118" t="s">
        <v>418</v>
      </c>
    </row>
    <row r="59" spans="1:3" x14ac:dyDescent="0.25">
      <c r="A59" s="100" t="s">
        <v>239</v>
      </c>
      <c r="B59" s="119">
        <v>9050</v>
      </c>
      <c r="C59" s="118" t="s">
        <v>419</v>
      </c>
    </row>
    <row r="60" spans="1:3" x14ac:dyDescent="0.25">
      <c r="A60" s="100" t="s">
        <v>230</v>
      </c>
      <c r="B60" s="119">
        <v>6000</v>
      </c>
      <c r="C60" s="118" t="s">
        <v>420</v>
      </c>
    </row>
    <row r="61" spans="1:3" x14ac:dyDescent="0.25">
      <c r="A61" s="100" t="s">
        <v>284</v>
      </c>
      <c r="B61" s="119">
        <v>2000</v>
      </c>
      <c r="C61" s="118" t="s">
        <v>421</v>
      </c>
    </row>
    <row r="62" spans="1:3" x14ac:dyDescent="0.25">
      <c r="A62" s="100" t="s">
        <v>260</v>
      </c>
      <c r="B62" s="119">
        <v>5000</v>
      </c>
      <c r="C62" s="118" t="s">
        <v>422</v>
      </c>
    </row>
    <row r="63" spans="1:3" x14ac:dyDescent="0.25">
      <c r="A63" s="75">
        <v>43007</v>
      </c>
      <c r="B63" s="80">
        <v>20010</v>
      </c>
      <c r="C63" s="81" t="s">
        <v>222</v>
      </c>
    </row>
    <row r="64" spans="1:3" x14ac:dyDescent="0.25">
      <c r="A64" s="60" t="s">
        <v>32</v>
      </c>
      <c r="B64" s="58"/>
      <c r="C64" s="59"/>
    </row>
    <row r="65" spans="1:3" s="83" customFormat="1" x14ac:dyDescent="0.25">
      <c r="A65" s="104">
        <v>42982</v>
      </c>
      <c r="B65" s="101">
        <v>3290</v>
      </c>
      <c r="C65" s="118" t="s">
        <v>433</v>
      </c>
    </row>
    <row r="66" spans="1:3" s="83" customFormat="1" x14ac:dyDescent="0.25">
      <c r="A66" s="100" t="s">
        <v>269</v>
      </c>
      <c r="B66" s="119">
        <v>3801</v>
      </c>
      <c r="C66" s="118" t="s">
        <v>423</v>
      </c>
    </row>
    <row r="67" spans="1:3" s="83" customFormat="1" x14ac:dyDescent="0.25">
      <c r="A67" s="100" t="s">
        <v>237</v>
      </c>
      <c r="B67" s="119">
        <v>4389.95</v>
      </c>
      <c r="C67" s="118" t="s">
        <v>424</v>
      </c>
    </row>
    <row r="68" spans="1:3" s="83" customFormat="1" x14ac:dyDescent="0.25">
      <c r="A68" s="100" t="s">
        <v>254</v>
      </c>
      <c r="B68" s="119">
        <v>2200</v>
      </c>
      <c r="C68" s="118" t="s">
        <v>425</v>
      </c>
    </row>
    <row r="69" spans="1:3" s="83" customFormat="1" x14ac:dyDescent="0.25">
      <c r="A69" s="100" t="s">
        <v>229</v>
      </c>
      <c r="B69" s="119">
        <v>7400</v>
      </c>
      <c r="C69" s="118" t="s">
        <v>426</v>
      </c>
    </row>
    <row r="70" spans="1:3" s="83" customFormat="1" x14ac:dyDescent="0.25">
      <c r="A70" s="100" t="s">
        <v>229</v>
      </c>
      <c r="B70" s="119">
        <v>3200</v>
      </c>
      <c r="C70" s="118" t="s">
        <v>427</v>
      </c>
    </row>
    <row r="71" spans="1:3" s="83" customFormat="1" ht="15" customHeight="1" x14ac:dyDescent="0.25">
      <c r="A71" s="100" t="s">
        <v>229</v>
      </c>
      <c r="B71" s="119">
        <v>1560</v>
      </c>
      <c r="C71" s="118" t="s">
        <v>438</v>
      </c>
    </row>
    <row r="72" spans="1:3" s="83" customFormat="1" x14ac:dyDescent="0.25">
      <c r="A72" s="100" t="s">
        <v>239</v>
      </c>
      <c r="B72" s="119">
        <v>5400</v>
      </c>
      <c r="C72" s="118" t="s">
        <v>428</v>
      </c>
    </row>
    <row r="73" spans="1:3" s="63" customFormat="1" x14ac:dyDescent="0.25">
      <c r="A73" s="74">
        <v>42996</v>
      </c>
      <c r="B73" s="56">
        <v>12000</v>
      </c>
      <c r="C73" s="73" t="s">
        <v>440</v>
      </c>
    </row>
    <row r="74" spans="1:3" s="83" customFormat="1" x14ac:dyDescent="0.25">
      <c r="A74" s="100" t="s">
        <v>256</v>
      </c>
      <c r="B74" s="119">
        <v>4255</v>
      </c>
      <c r="C74" s="118" t="s">
        <v>439</v>
      </c>
    </row>
    <row r="75" spans="1:3" s="83" customFormat="1" x14ac:dyDescent="0.25">
      <c r="A75" s="100" t="s">
        <v>244</v>
      </c>
      <c r="B75" s="119">
        <v>3300</v>
      </c>
      <c r="C75" s="118" t="s">
        <v>425</v>
      </c>
    </row>
    <row r="76" spans="1:3" s="83" customFormat="1" x14ac:dyDescent="0.25">
      <c r="A76" s="104">
        <v>43000</v>
      </c>
      <c r="B76" s="119">
        <v>13630</v>
      </c>
      <c r="C76" s="118" t="s">
        <v>429</v>
      </c>
    </row>
    <row r="77" spans="1:3" s="83" customFormat="1" x14ac:dyDescent="0.25">
      <c r="A77" s="100" t="s">
        <v>260</v>
      </c>
      <c r="B77" s="119">
        <v>27650</v>
      </c>
      <c r="C77" s="118" t="s">
        <v>430</v>
      </c>
    </row>
    <row r="78" spans="1:3" s="83" customFormat="1" x14ac:dyDescent="0.25">
      <c r="A78" s="100" t="s">
        <v>250</v>
      </c>
      <c r="B78" s="119">
        <v>1850.69</v>
      </c>
      <c r="C78" s="118" t="s">
        <v>431</v>
      </c>
    </row>
    <row r="79" spans="1:3" x14ac:dyDescent="0.25">
      <c r="A79" s="55">
        <v>43007</v>
      </c>
      <c r="B79" s="56">
        <v>6000</v>
      </c>
      <c r="C79" s="45" t="s">
        <v>223</v>
      </c>
    </row>
    <row r="80" spans="1:3" s="63" customFormat="1" ht="30" customHeight="1" x14ac:dyDescent="0.25">
      <c r="A80" s="130" t="s">
        <v>34</v>
      </c>
      <c r="B80" s="131"/>
      <c r="C80" s="132"/>
    </row>
    <row r="81" spans="1:4" s="63" customFormat="1" x14ac:dyDescent="0.25">
      <c r="A81" s="74">
        <v>42991</v>
      </c>
      <c r="B81" s="56">
        <v>31033</v>
      </c>
      <c r="C81" s="73" t="s">
        <v>92</v>
      </c>
    </row>
    <row r="82" spans="1:4" s="63" customFormat="1" x14ac:dyDescent="0.25">
      <c r="A82" s="74">
        <v>43007</v>
      </c>
      <c r="B82" s="56">
        <v>26100</v>
      </c>
      <c r="C82" s="45" t="s">
        <v>224</v>
      </c>
    </row>
    <row r="83" spans="1:4" x14ac:dyDescent="0.25">
      <c r="A83" s="16" t="s">
        <v>14</v>
      </c>
      <c r="B83" s="17"/>
      <c r="C83" s="18"/>
    </row>
    <row r="84" spans="1:4" x14ac:dyDescent="0.25">
      <c r="A84" s="55">
        <v>42983</v>
      </c>
      <c r="B84" s="56">
        <v>300</v>
      </c>
      <c r="C84" s="45" t="s">
        <v>225</v>
      </c>
      <c r="D84" s="71"/>
    </row>
    <row r="85" spans="1:4" x14ac:dyDescent="0.25">
      <c r="A85" s="55">
        <v>42989</v>
      </c>
      <c r="B85" s="56">
        <v>758.57</v>
      </c>
      <c r="C85" s="45" t="s">
        <v>379</v>
      </c>
      <c r="D85" s="71"/>
    </row>
    <row r="86" spans="1:4" x14ac:dyDescent="0.25">
      <c r="A86" s="55">
        <v>42991</v>
      </c>
      <c r="B86" s="56">
        <v>580</v>
      </c>
      <c r="C86" s="45" t="s">
        <v>435</v>
      </c>
      <c r="D86" s="71"/>
    </row>
    <row r="87" spans="1:4" x14ac:dyDescent="0.25">
      <c r="A87" s="55">
        <v>43000</v>
      </c>
      <c r="B87" s="56">
        <v>7600</v>
      </c>
      <c r="C87" s="45" t="s">
        <v>441</v>
      </c>
      <c r="D87" s="71"/>
    </row>
    <row r="88" spans="1:4" x14ac:dyDescent="0.25">
      <c r="A88" s="55">
        <v>43003</v>
      </c>
      <c r="B88" s="56">
        <v>500</v>
      </c>
      <c r="C88" s="45" t="s">
        <v>225</v>
      </c>
      <c r="D88" s="71"/>
    </row>
    <row r="89" spans="1:4" x14ac:dyDescent="0.25">
      <c r="A89" s="6">
        <v>43004</v>
      </c>
      <c r="B89" s="7">
        <v>121.53</v>
      </c>
      <c r="C89" s="45" t="s">
        <v>378</v>
      </c>
    </row>
    <row r="90" spans="1:4" x14ac:dyDescent="0.25">
      <c r="A90" s="6">
        <v>43008</v>
      </c>
      <c r="B90" s="56">
        <v>60030</v>
      </c>
      <c r="C90" s="45" t="s">
        <v>226</v>
      </c>
    </row>
    <row r="91" spans="1:4" x14ac:dyDescent="0.25">
      <c r="A91" s="6"/>
      <c r="B91" s="7">
        <f>4008.25+1799</f>
        <v>5807.25</v>
      </c>
      <c r="C91" s="42" t="s">
        <v>436</v>
      </c>
    </row>
    <row r="92" spans="1:4" x14ac:dyDescent="0.25">
      <c r="A92" s="10" t="s">
        <v>2</v>
      </c>
      <c r="B92" s="11">
        <f>SUM(B11:B91)</f>
        <v>614968.96</v>
      </c>
      <c r="C92" s="12"/>
    </row>
    <row r="93" spans="1:4" x14ac:dyDescent="0.25">
      <c r="A93" s="2"/>
    </row>
    <row r="95" spans="1:4" x14ac:dyDescent="0.25">
      <c r="A95" s="2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B1:C1"/>
    <mergeCell ref="A80:C80"/>
    <mergeCell ref="A9:C9"/>
    <mergeCell ref="B2:C2"/>
    <mergeCell ref="B3:C3"/>
    <mergeCell ref="B4:C4"/>
    <mergeCell ref="B5:C5"/>
  </mergeCells>
  <pageMargins left="0.19685039370078741" right="0.19685039370078741" top="0.19685039370078741" bottom="0.19685039370078741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119"/>
  <sheetViews>
    <sheetView showGridLines="0" workbookViewId="0">
      <selection activeCell="A8" sqref="A8"/>
    </sheetView>
  </sheetViews>
  <sheetFormatPr defaultRowHeight="15" x14ac:dyDescent="0.25"/>
  <cols>
    <col min="1" max="3" width="20.7109375" style="1" customWidth="1"/>
    <col min="4" max="4" width="28.28515625" customWidth="1"/>
    <col min="5" max="5" width="63" customWidth="1"/>
  </cols>
  <sheetData>
    <row r="1" spans="1:5" ht="18.75" x14ac:dyDescent="0.3">
      <c r="C1" s="138" t="s">
        <v>18</v>
      </c>
      <c r="D1" s="138"/>
      <c r="E1" s="138"/>
    </row>
    <row r="2" spans="1:5" ht="18.75" x14ac:dyDescent="0.3">
      <c r="C2" s="138" t="s">
        <v>19</v>
      </c>
      <c r="D2" s="138"/>
      <c r="E2" s="138"/>
    </row>
    <row r="3" spans="1:5" ht="18" customHeight="1" x14ac:dyDescent="0.3">
      <c r="C3" s="69"/>
      <c r="D3" s="8"/>
    </row>
    <row r="4" spans="1:5" ht="18.75" x14ac:dyDescent="0.25">
      <c r="C4" s="139" t="s">
        <v>10</v>
      </c>
      <c r="D4" s="139"/>
      <c r="E4" s="139"/>
    </row>
    <row r="5" spans="1:5" ht="18.75" x14ac:dyDescent="0.25">
      <c r="C5" s="139" t="s">
        <v>40</v>
      </c>
      <c r="D5" s="139"/>
      <c r="E5" s="139"/>
    </row>
    <row r="6" spans="1:5" ht="18.75" x14ac:dyDescent="0.3">
      <c r="C6" s="140" t="s">
        <v>216</v>
      </c>
      <c r="D6" s="140"/>
      <c r="E6" s="140"/>
    </row>
    <row r="9" spans="1:5" ht="30" customHeight="1" x14ac:dyDescent="0.25">
      <c r="A9" s="48" t="s">
        <v>15</v>
      </c>
      <c r="B9" s="49" t="s">
        <v>22</v>
      </c>
      <c r="C9" s="50" t="s">
        <v>303</v>
      </c>
      <c r="D9" s="53" t="s">
        <v>1</v>
      </c>
      <c r="E9" s="29" t="s">
        <v>6</v>
      </c>
    </row>
    <row r="10" spans="1:5" x14ac:dyDescent="0.25">
      <c r="A10" s="84">
        <v>42978.383969907409</v>
      </c>
      <c r="B10" s="90">
        <v>42979</v>
      </c>
      <c r="C10" s="111">
        <v>100</v>
      </c>
      <c r="D10" s="92" t="s">
        <v>136</v>
      </c>
      <c r="E10" s="85" t="s">
        <v>47</v>
      </c>
    </row>
    <row r="11" spans="1:5" x14ac:dyDescent="0.25">
      <c r="A11" s="84">
        <v>42978.725763888891</v>
      </c>
      <c r="B11" s="90">
        <v>42979</v>
      </c>
      <c r="C11" s="111">
        <v>2000</v>
      </c>
      <c r="D11" s="92" t="s">
        <v>96</v>
      </c>
      <c r="E11" s="85" t="s">
        <v>47</v>
      </c>
    </row>
    <row r="12" spans="1:5" x14ac:dyDescent="0.25">
      <c r="A12" s="84">
        <v>42978.725902777776</v>
      </c>
      <c r="B12" s="90">
        <v>42979</v>
      </c>
      <c r="C12" s="111">
        <v>500</v>
      </c>
      <c r="D12" s="92" t="s">
        <v>97</v>
      </c>
      <c r="E12" s="85" t="s">
        <v>47</v>
      </c>
    </row>
    <row r="13" spans="1:5" x14ac:dyDescent="0.25">
      <c r="A13" s="84">
        <v>42979.409918981481</v>
      </c>
      <c r="B13" s="90">
        <v>42982</v>
      </c>
      <c r="C13" s="111">
        <v>5000</v>
      </c>
      <c r="D13" s="92" t="s">
        <v>99</v>
      </c>
      <c r="E13" s="85" t="s">
        <v>47</v>
      </c>
    </row>
    <row r="14" spans="1:5" x14ac:dyDescent="0.25">
      <c r="A14" s="84">
        <v>42979.45820601852</v>
      </c>
      <c r="B14" s="90">
        <v>42982</v>
      </c>
      <c r="C14" s="111">
        <v>100</v>
      </c>
      <c r="D14" s="92" t="s">
        <v>136</v>
      </c>
      <c r="E14" s="85" t="s">
        <v>47</v>
      </c>
    </row>
    <row r="15" spans="1:5" x14ac:dyDescent="0.25">
      <c r="A15" s="84">
        <v>42979.58357638889</v>
      </c>
      <c r="B15" s="90">
        <v>42982</v>
      </c>
      <c r="C15" s="111">
        <v>500</v>
      </c>
      <c r="D15" s="92" t="s">
        <v>101</v>
      </c>
      <c r="E15" s="85" t="s">
        <v>47</v>
      </c>
    </row>
    <row r="16" spans="1:5" x14ac:dyDescent="0.25">
      <c r="A16" s="84">
        <v>42981.01185185185</v>
      </c>
      <c r="B16" s="90">
        <v>42982</v>
      </c>
      <c r="C16" s="111">
        <v>1000</v>
      </c>
      <c r="D16" s="92" t="s">
        <v>304</v>
      </c>
      <c r="E16" s="85" t="s">
        <v>47</v>
      </c>
    </row>
    <row r="17" spans="1:5" x14ac:dyDescent="0.25">
      <c r="A17" s="84">
        <v>42981.388020833336</v>
      </c>
      <c r="B17" s="90">
        <v>42982</v>
      </c>
      <c r="C17" s="111">
        <v>300</v>
      </c>
      <c r="D17" s="92" t="s">
        <v>305</v>
      </c>
      <c r="E17" s="85" t="s">
        <v>47</v>
      </c>
    </row>
    <row r="18" spans="1:5" x14ac:dyDescent="0.25">
      <c r="A18" s="84">
        <v>42981.704583333332</v>
      </c>
      <c r="B18" s="90">
        <v>42982</v>
      </c>
      <c r="C18" s="111">
        <v>12000</v>
      </c>
      <c r="D18" s="92" t="s">
        <v>100</v>
      </c>
      <c r="E18" s="85" t="s">
        <v>47</v>
      </c>
    </row>
    <row r="19" spans="1:5" x14ac:dyDescent="0.25">
      <c r="A19" s="84">
        <v>42982.354120370372</v>
      </c>
      <c r="B19" s="90">
        <v>42983</v>
      </c>
      <c r="C19" s="111">
        <v>300</v>
      </c>
      <c r="D19" s="92" t="s">
        <v>131</v>
      </c>
      <c r="E19" s="85" t="s">
        <v>47</v>
      </c>
    </row>
    <row r="20" spans="1:5" x14ac:dyDescent="0.25">
      <c r="A20" s="84">
        <v>42982.425671296296</v>
      </c>
      <c r="B20" s="90">
        <v>42983</v>
      </c>
      <c r="C20" s="111">
        <v>100</v>
      </c>
      <c r="D20" s="92" t="s">
        <v>136</v>
      </c>
      <c r="E20" s="85" t="s">
        <v>47</v>
      </c>
    </row>
    <row r="21" spans="1:5" x14ac:dyDescent="0.25">
      <c r="A21" s="84">
        <v>42982.7030787037</v>
      </c>
      <c r="B21" s="90">
        <v>42983</v>
      </c>
      <c r="C21" s="111">
        <v>2000</v>
      </c>
      <c r="D21" s="92" t="s">
        <v>306</v>
      </c>
      <c r="E21" s="85" t="s">
        <v>47</v>
      </c>
    </row>
    <row r="22" spans="1:5" x14ac:dyDescent="0.25">
      <c r="A22" s="84">
        <v>42982.774386574078</v>
      </c>
      <c r="B22" s="90">
        <v>42983</v>
      </c>
      <c r="C22" s="111">
        <v>500</v>
      </c>
      <c r="D22" s="92" t="s">
        <v>102</v>
      </c>
      <c r="E22" s="85" t="s">
        <v>103</v>
      </c>
    </row>
    <row r="23" spans="1:5" x14ac:dyDescent="0.25">
      <c r="A23" s="84">
        <v>42983.488495370373</v>
      </c>
      <c r="B23" s="90">
        <v>42984</v>
      </c>
      <c r="C23" s="111">
        <v>500</v>
      </c>
      <c r="D23" s="92" t="s">
        <v>307</v>
      </c>
      <c r="E23" s="85" t="s">
        <v>47</v>
      </c>
    </row>
    <row r="24" spans="1:5" x14ac:dyDescent="0.25">
      <c r="A24" s="84">
        <v>42983.490937499999</v>
      </c>
      <c r="B24" s="90">
        <v>42984</v>
      </c>
      <c r="C24" s="111">
        <v>500</v>
      </c>
      <c r="D24" s="92" t="s">
        <v>308</v>
      </c>
      <c r="E24" s="85" t="s">
        <v>47</v>
      </c>
    </row>
    <row r="25" spans="1:5" x14ac:dyDescent="0.25">
      <c r="A25" s="84">
        <v>42983.522534722222</v>
      </c>
      <c r="B25" s="90">
        <v>42984</v>
      </c>
      <c r="C25" s="111">
        <v>100</v>
      </c>
      <c r="D25" s="92" t="s">
        <v>136</v>
      </c>
      <c r="E25" s="85" t="s">
        <v>47</v>
      </c>
    </row>
    <row r="26" spans="1:5" x14ac:dyDescent="0.25">
      <c r="A26" s="84">
        <v>42983.563414351855</v>
      </c>
      <c r="B26" s="90">
        <v>42984</v>
      </c>
      <c r="C26" s="111">
        <v>3000</v>
      </c>
      <c r="D26" s="92" t="s">
        <v>309</v>
      </c>
      <c r="E26" s="85" t="s">
        <v>47</v>
      </c>
    </row>
    <row r="27" spans="1:5" x14ac:dyDescent="0.25">
      <c r="A27" s="84">
        <v>42984.409872685188</v>
      </c>
      <c r="B27" s="90">
        <v>42985</v>
      </c>
      <c r="C27" s="111">
        <v>500</v>
      </c>
      <c r="D27" s="92" t="s">
        <v>310</v>
      </c>
      <c r="E27" s="85" t="s">
        <v>47</v>
      </c>
    </row>
    <row r="28" spans="1:5" x14ac:dyDescent="0.25">
      <c r="A28" s="84">
        <v>42984.489108796297</v>
      </c>
      <c r="B28" s="90">
        <v>42985</v>
      </c>
      <c r="C28" s="111">
        <v>100</v>
      </c>
      <c r="D28" s="92" t="s">
        <v>136</v>
      </c>
      <c r="E28" s="85" t="s">
        <v>47</v>
      </c>
    </row>
    <row r="29" spans="1:5" x14ac:dyDescent="0.25">
      <c r="A29" s="84">
        <v>42985.460590277777</v>
      </c>
      <c r="B29" s="90">
        <v>42986</v>
      </c>
      <c r="C29" s="111">
        <v>100</v>
      </c>
      <c r="D29" s="92" t="s">
        <v>136</v>
      </c>
      <c r="E29" s="85" t="s">
        <v>47</v>
      </c>
    </row>
    <row r="30" spans="1:5" x14ac:dyDescent="0.25">
      <c r="A30" s="84">
        <v>42985.704942129632</v>
      </c>
      <c r="B30" s="90">
        <v>42986</v>
      </c>
      <c r="C30" s="111">
        <v>300</v>
      </c>
      <c r="D30" s="92" t="s">
        <v>105</v>
      </c>
      <c r="E30" s="85" t="s">
        <v>47</v>
      </c>
    </row>
    <row r="31" spans="1:5" x14ac:dyDescent="0.25">
      <c r="A31" s="84">
        <v>42986.422164351854</v>
      </c>
      <c r="B31" s="90">
        <v>42989</v>
      </c>
      <c r="C31" s="111">
        <v>100</v>
      </c>
      <c r="D31" s="92" t="s">
        <v>136</v>
      </c>
      <c r="E31" s="85" t="s">
        <v>47</v>
      </c>
    </row>
    <row r="32" spans="1:5" x14ac:dyDescent="0.25">
      <c r="A32" s="84">
        <v>42986.642650462964</v>
      </c>
      <c r="B32" s="90">
        <v>42989</v>
      </c>
      <c r="C32" s="111">
        <v>90</v>
      </c>
      <c r="D32" s="92" t="s">
        <v>311</v>
      </c>
      <c r="E32" s="85" t="s">
        <v>47</v>
      </c>
    </row>
    <row r="33" spans="1:5" x14ac:dyDescent="0.25">
      <c r="A33" s="84">
        <v>42986.696608796294</v>
      </c>
      <c r="B33" s="90">
        <v>42989</v>
      </c>
      <c r="C33" s="111">
        <v>100</v>
      </c>
      <c r="D33" s="92" t="s">
        <v>138</v>
      </c>
      <c r="E33" s="85" t="s">
        <v>47</v>
      </c>
    </row>
    <row r="34" spans="1:5" x14ac:dyDescent="0.25">
      <c r="A34" s="84">
        <v>42986.697962962964</v>
      </c>
      <c r="B34" s="90">
        <v>42989</v>
      </c>
      <c r="C34" s="111">
        <v>100</v>
      </c>
      <c r="D34" s="92" t="s">
        <v>138</v>
      </c>
      <c r="E34" s="85" t="s">
        <v>47</v>
      </c>
    </row>
    <row r="35" spans="1:5" x14ac:dyDescent="0.25">
      <c r="A35" s="84">
        <v>42987.840601851851</v>
      </c>
      <c r="B35" s="90">
        <v>42989</v>
      </c>
      <c r="C35" s="111">
        <v>300</v>
      </c>
      <c r="D35" s="92" t="s">
        <v>312</v>
      </c>
      <c r="E35" s="85" t="s">
        <v>47</v>
      </c>
    </row>
    <row r="36" spans="1:5" x14ac:dyDescent="0.25">
      <c r="A36" s="84">
        <v>42988.906747685185</v>
      </c>
      <c r="B36" s="90">
        <v>42989</v>
      </c>
      <c r="C36" s="111">
        <v>700</v>
      </c>
      <c r="D36" s="92" t="s">
        <v>118</v>
      </c>
      <c r="E36" s="85" t="s">
        <v>47</v>
      </c>
    </row>
    <row r="37" spans="1:5" x14ac:dyDescent="0.25">
      <c r="A37" s="84">
        <v>42989.742708333331</v>
      </c>
      <c r="B37" s="90">
        <v>42990</v>
      </c>
      <c r="C37" s="111">
        <v>100</v>
      </c>
      <c r="D37" s="92" t="s">
        <v>313</v>
      </c>
      <c r="E37" s="85" t="s">
        <v>47</v>
      </c>
    </row>
    <row r="38" spans="1:5" x14ac:dyDescent="0.25">
      <c r="A38" s="84">
        <v>42991.788321759261</v>
      </c>
      <c r="B38" s="90">
        <v>42992</v>
      </c>
      <c r="C38" s="111">
        <v>200</v>
      </c>
      <c r="D38" s="92" t="s">
        <v>108</v>
      </c>
      <c r="E38" s="85" t="s">
        <v>47</v>
      </c>
    </row>
    <row r="39" spans="1:5" x14ac:dyDescent="0.25">
      <c r="A39" s="84">
        <v>42991.95</v>
      </c>
      <c r="B39" s="90">
        <v>42992</v>
      </c>
      <c r="C39" s="111">
        <v>300</v>
      </c>
      <c r="D39" s="92" t="s">
        <v>314</v>
      </c>
      <c r="E39" s="85" t="s">
        <v>47</v>
      </c>
    </row>
    <row r="40" spans="1:5" x14ac:dyDescent="0.25">
      <c r="A40" s="84">
        <v>42991.982407407406</v>
      </c>
      <c r="B40" s="90">
        <v>42992</v>
      </c>
      <c r="C40" s="111">
        <v>2000</v>
      </c>
      <c r="D40" s="92" t="s">
        <v>315</v>
      </c>
      <c r="E40" s="85" t="s">
        <v>47</v>
      </c>
    </row>
    <row r="41" spans="1:5" x14ac:dyDescent="0.25">
      <c r="A41" s="84">
        <v>42992.496851851851</v>
      </c>
      <c r="B41" s="90">
        <v>42993</v>
      </c>
      <c r="C41" s="111">
        <v>1000</v>
      </c>
      <c r="D41" s="92" t="s">
        <v>316</v>
      </c>
      <c r="E41" s="85" t="s">
        <v>47</v>
      </c>
    </row>
    <row r="42" spans="1:5" x14ac:dyDescent="0.25">
      <c r="A42" s="84">
        <v>42992.687592592592</v>
      </c>
      <c r="B42" s="90">
        <v>42993</v>
      </c>
      <c r="C42" s="111">
        <v>500</v>
      </c>
      <c r="D42" s="92" t="s">
        <v>109</v>
      </c>
      <c r="E42" s="85" t="s">
        <v>47</v>
      </c>
    </row>
    <row r="43" spans="1:5" x14ac:dyDescent="0.25">
      <c r="A43" s="84">
        <v>42992.698460648149</v>
      </c>
      <c r="B43" s="90">
        <v>42993</v>
      </c>
      <c r="C43" s="111">
        <v>3000</v>
      </c>
      <c r="D43" s="92" t="s">
        <v>317</v>
      </c>
      <c r="E43" s="85" t="s">
        <v>47</v>
      </c>
    </row>
    <row r="44" spans="1:5" x14ac:dyDescent="0.25">
      <c r="A44" s="84">
        <v>42992.903935185182</v>
      </c>
      <c r="B44" s="90">
        <v>42993</v>
      </c>
      <c r="C44" s="111">
        <v>1000</v>
      </c>
      <c r="D44" s="92" t="s">
        <v>318</v>
      </c>
      <c r="E44" s="85" t="s">
        <v>47</v>
      </c>
    </row>
    <row r="45" spans="1:5" x14ac:dyDescent="0.25">
      <c r="A45" s="84">
        <v>42992.93608796296</v>
      </c>
      <c r="B45" s="90">
        <v>42993</v>
      </c>
      <c r="C45" s="111">
        <v>1000</v>
      </c>
      <c r="D45" s="92" t="s">
        <v>319</v>
      </c>
      <c r="E45" s="85" t="s">
        <v>47</v>
      </c>
    </row>
    <row r="46" spans="1:5" x14ac:dyDescent="0.25">
      <c r="A46" s="84">
        <v>42993.307905092595</v>
      </c>
      <c r="B46" s="90">
        <v>42996</v>
      </c>
      <c r="C46" s="111">
        <v>100</v>
      </c>
      <c r="D46" s="92" t="s">
        <v>139</v>
      </c>
      <c r="E46" s="85" t="s">
        <v>47</v>
      </c>
    </row>
    <row r="47" spans="1:5" x14ac:dyDescent="0.25">
      <c r="A47" s="84">
        <v>42993.435532407406</v>
      </c>
      <c r="B47" s="90">
        <v>42996</v>
      </c>
      <c r="C47" s="111">
        <v>500</v>
      </c>
      <c r="D47" s="92" t="s">
        <v>320</v>
      </c>
      <c r="E47" s="85" t="s">
        <v>47</v>
      </c>
    </row>
    <row r="48" spans="1:5" x14ac:dyDescent="0.25">
      <c r="A48" s="84">
        <v>42993.528009259258</v>
      </c>
      <c r="B48" s="90">
        <v>42996</v>
      </c>
      <c r="C48" s="111">
        <v>1000</v>
      </c>
      <c r="D48" s="92" t="s">
        <v>112</v>
      </c>
      <c r="E48" s="85" t="s">
        <v>47</v>
      </c>
    </row>
    <row r="49" spans="1:5" x14ac:dyDescent="0.25">
      <c r="A49" s="84">
        <v>42993.545590277776</v>
      </c>
      <c r="B49" s="90">
        <v>42996</v>
      </c>
      <c r="C49" s="111">
        <v>500</v>
      </c>
      <c r="D49" s="92" t="s">
        <v>321</v>
      </c>
      <c r="E49" s="85" t="s">
        <v>47</v>
      </c>
    </row>
    <row r="50" spans="1:5" x14ac:dyDescent="0.25">
      <c r="A50" s="84">
        <v>42993.62877314815</v>
      </c>
      <c r="B50" s="90">
        <v>42996</v>
      </c>
      <c r="C50" s="111">
        <v>100</v>
      </c>
      <c r="D50" s="92" t="s">
        <v>322</v>
      </c>
      <c r="E50" s="85" t="s">
        <v>47</v>
      </c>
    </row>
    <row r="51" spans="1:5" x14ac:dyDescent="0.25">
      <c r="A51" s="84">
        <v>42993.660682870373</v>
      </c>
      <c r="B51" s="90">
        <v>42996</v>
      </c>
      <c r="C51" s="111">
        <v>500</v>
      </c>
      <c r="D51" s="92" t="s">
        <v>323</v>
      </c>
      <c r="E51" s="85" t="s">
        <v>47</v>
      </c>
    </row>
    <row r="52" spans="1:5" x14ac:dyDescent="0.25">
      <c r="A52" s="84">
        <v>42993.858136574076</v>
      </c>
      <c r="B52" s="90">
        <v>42996</v>
      </c>
      <c r="C52" s="111">
        <v>1000</v>
      </c>
      <c r="D52" s="92" t="s">
        <v>104</v>
      </c>
      <c r="E52" s="85" t="s">
        <v>47</v>
      </c>
    </row>
    <row r="53" spans="1:5" x14ac:dyDescent="0.25">
      <c r="A53" s="84">
        <v>42994.408101851855</v>
      </c>
      <c r="B53" s="90">
        <v>42996</v>
      </c>
      <c r="C53" s="111">
        <v>5000</v>
      </c>
      <c r="D53" s="92" t="s">
        <v>324</v>
      </c>
      <c r="E53" s="85" t="s">
        <v>47</v>
      </c>
    </row>
    <row r="54" spans="1:5" x14ac:dyDescent="0.25">
      <c r="A54" s="84">
        <v>42994.446053240739</v>
      </c>
      <c r="B54" s="90">
        <v>42996</v>
      </c>
      <c r="C54" s="111">
        <v>500</v>
      </c>
      <c r="D54" s="92" t="s">
        <v>131</v>
      </c>
      <c r="E54" s="85" t="s">
        <v>47</v>
      </c>
    </row>
    <row r="55" spans="1:5" x14ac:dyDescent="0.25">
      <c r="A55" s="84">
        <v>42994.520995370367</v>
      </c>
      <c r="B55" s="90">
        <v>42996</v>
      </c>
      <c r="C55" s="111">
        <v>500</v>
      </c>
      <c r="D55" s="92" t="s">
        <v>101</v>
      </c>
      <c r="E55" s="85" t="s">
        <v>47</v>
      </c>
    </row>
    <row r="56" spans="1:5" x14ac:dyDescent="0.25">
      <c r="A56" s="84">
        <v>42994.573495370372</v>
      </c>
      <c r="B56" s="90">
        <v>42996</v>
      </c>
      <c r="C56" s="111">
        <v>200</v>
      </c>
      <c r="D56" s="92" t="s">
        <v>140</v>
      </c>
      <c r="E56" s="85" t="s">
        <v>47</v>
      </c>
    </row>
    <row r="57" spans="1:5" x14ac:dyDescent="0.25">
      <c r="A57" s="84">
        <v>42994.74559027778</v>
      </c>
      <c r="B57" s="90">
        <v>42996</v>
      </c>
      <c r="C57" s="111">
        <v>500</v>
      </c>
      <c r="D57" s="92" t="s">
        <v>325</v>
      </c>
      <c r="E57" s="85" t="s">
        <v>47</v>
      </c>
    </row>
    <row r="58" spans="1:5" x14ac:dyDescent="0.25">
      <c r="A58" s="84">
        <v>42995.52447916667</v>
      </c>
      <c r="B58" s="90">
        <v>42996</v>
      </c>
      <c r="C58" s="111">
        <v>500</v>
      </c>
      <c r="D58" s="92" t="s">
        <v>115</v>
      </c>
      <c r="E58" s="85" t="s">
        <v>47</v>
      </c>
    </row>
    <row r="59" spans="1:5" x14ac:dyDescent="0.25">
      <c r="A59" s="84">
        <v>42995.600856481484</v>
      </c>
      <c r="B59" s="90">
        <v>42996</v>
      </c>
      <c r="C59" s="111">
        <v>500</v>
      </c>
      <c r="D59" s="92" t="s">
        <v>116</v>
      </c>
      <c r="E59" s="85" t="s">
        <v>70</v>
      </c>
    </row>
    <row r="60" spans="1:5" x14ac:dyDescent="0.25">
      <c r="A60" s="84">
        <v>42995.666932870372</v>
      </c>
      <c r="B60" s="90">
        <v>42996</v>
      </c>
      <c r="C60" s="111">
        <v>1000</v>
      </c>
      <c r="D60" s="92" t="s">
        <v>117</v>
      </c>
      <c r="E60" s="85" t="s">
        <v>47</v>
      </c>
    </row>
    <row r="61" spans="1:5" x14ac:dyDescent="0.25">
      <c r="A61" s="84">
        <v>42995.71199074074</v>
      </c>
      <c r="B61" s="90">
        <v>42996</v>
      </c>
      <c r="C61" s="111">
        <v>500</v>
      </c>
      <c r="D61" s="92" t="s">
        <v>326</v>
      </c>
      <c r="E61" s="85" t="s">
        <v>47</v>
      </c>
    </row>
    <row r="62" spans="1:5" x14ac:dyDescent="0.25">
      <c r="A62" s="84">
        <v>42995.750057870369</v>
      </c>
      <c r="B62" s="90">
        <v>42996</v>
      </c>
      <c r="C62" s="111">
        <v>500</v>
      </c>
      <c r="D62" s="92" t="s">
        <v>142</v>
      </c>
      <c r="E62" s="85" t="s">
        <v>47</v>
      </c>
    </row>
    <row r="63" spans="1:5" x14ac:dyDescent="0.25">
      <c r="A63" s="84">
        <v>42995.892453703702</v>
      </c>
      <c r="B63" s="90">
        <v>42996</v>
      </c>
      <c r="C63" s="111">
        <v>1000</v>
      </c>
      <c r="D63" s="92" t="s">
        <v>119</v>
      </c>
      <c r="E63" s="85" t="s">
        <v>47</v>
      </c>
    </row>
    <row r="64" spans="1:5" x14ac:dyDescent="0.25">
      <c r="A64" s="84">
        <v>42995.926562499997</v>
      </c>
      <c r="B64" s="90">
        <v>42996</v>
      </c>
      <c r="C64" s="111">
        <v>200</v>
      </c>
      <c r="D64" s="92" t="s">
        <v>327</v>
      </c>
      <c r="E64" s="85" t="s">
        <v>47</v>
      </c>
    </row>
    <row r="65" spans="1:5" x14ac:dyDescent="0.25">
      <c r="A65" s="84">
        <v>42995.9530787037</v>
      </c>
      <c r="B65" s="90">
        <v>42996</v>
      </c>
      <c r="C65" s="111">
        <v>2121</v>
      </c>
      <c r="D65" s="92" t="s">
        <v>328</v>
      </c>
      <c r="E65" s="85" t="s">
        <v>47</v>
      </c>
    </row>
    <row r="66" spans="1:5" x14ac:dyDescent="0.25">
      <c r="A66" s="84">
        <v>42996.438506944447</v>
      </c>
      <c r="B66" s="90">
        <v>42997</v>
      </c>
      <c r="C66" s="111">
        <v>500</v>
      </c>
      <c r="D66" s="92" t="s">
        <v>143</v>
      </c>
      <c r="E66" s="85" t="s">
        <v>47</v>
      </c>
    </row>
    <row r="67" spans="1:5" x14ac:dyDescent="0.25">
      <c r="A67" s="84">
        <v>42996.805694444447</v>
      </c>
      <c r="B67" s="90">
        <v>42997</v>
      </c>
      <c r="C67" s="111">
        <v>1000</v>
      </c>
      <c r="D67" s="92" t="s">
        <v>114</v>
      </c>
      <c r="E67" s="85" t="s">
        <v>47</v>
      </c>
    </row>
    <row r="68" spans="1:5" x14ac:dyDescent="0.25">
      <c r="A68" s="84">
        <v>42996.889016203706</v>
      </c>
      <c r="B68" s="90">
        <v>42997</v>
      </c>
      <c r="C68" s="111">
        <v>100</v>
      </c>
      <c r="D68" s="92" t="s">
        <v>120</v>
      </c>
      <c r="E68" s="85" t="s">
        <v>47</v>
      </c>
    </row>
    <row r="69" spans="1:5" x14ac:dyDescent="0.25">
      <c r="A69" s="84">
        <v>42997.545370370368</v>
      </c>
      <c r="B69" s="90">
        <v>42998</v>
      </c>
      <c r="C69" s="111">
        <v>50</v>
      </c>
      <c r="D69" s="92" t="s">
        <v>121</v>
      </c>
      <c r="E69" s="85" t="s">
        <v>47</v>
      </c>
    </row>
    <row r="70" spans="1:5" x14ac:dyDescent="0.25">
      <c r="A70" s="84">
        <v>42997.698750000003</v>
      </c>
      <c r="B70" s="90">
        <v>42998</v>
      </c>
      <c r="C70" s="111">
        <v>10000</v>
      </c>
      <c r="D70" s="92" t="s">
        <v>113</v>
      </c>
      <c r="E70" s="85" t="s">
        <v>47</v>
      </c>
    </row>
    <row r="71" spans="1:5" x14ac:dyDescent="0.25">
      <c r="A71" s="84">
        <v>42997.777685185189</v>
      </c>
      <c r="B71" s="90">
        <v>42998</v>
      </c>
      <c r="C71" s="111">
        <v>700</v>
      </c>
      <c r="D71" s="92" t="s">
        <v>329</v>
      </c>
      <c r="E71" s="85" t="s">
        <v>47</v>
      </c>
    </row>
    <row r="72" spans="1:5" x14ac:dyDescent="0.25">
      <c r="A72" s="84">
        <v>42997.857847222222</v>
      </c>
      <c r="B72" s="90">
        <v>42998</v>
      </c>
      <c r="C72" s="111">
        <v>500</v>
      </c>
      <c r="D72" s="92" t="s">
        <v>122</v>
      </c>
      <c r="E72" s="85" t="s">
        <v>47</v>
      </c>
    </row>
    <row r="73" spans="1:5" x14ac:dyDescent="0.25">
      <c r="A73" s="84">
        <v>42997.963101851848</v>
      </c>
      <c r="B73" s="90">
        <v>42998</v>
      </c>
      <c r="C73" s="111">
        <v>300</v>
      </c>
      <c r="D73" s="92" t="s">
        <v>107</v>
      </c>
      <c r="E73" s="85" t="s">
        <v>47</v>
      </c>
    </row>
    <row r="74" spans="1:5" x14ac:dyDescent="0.25">
      <c r="A74" s="84">
        <v>42998.62263888889</v>
      </c>
      <c r="B74" s="90">
        <v>42999</v>
      </c>
      <c r="C74" s="111">
        <v>500</v>
      </c>
      <c r="D74" s="92" t="s">
        <v>330</v>
      </c>
      <c r="E74" s="85" t="s">
        <v>47</v>
      </c>
    </row>
    <row r="75" spans="1:5" x14ac:dyDescent="0.25">
      <c r="A75" s="84">
        <v>42998.760474537034</v>
      </c>
      <c r="B75" s="90">
        <v>42999</v>
      </c>
      <c r="C75" s="111">
        <v>500</v>
      </c>
      <c r="D75" s="92" t="s">
        <v>123</v>
      </c>
      <c r="E75" s="85" t="s">
        <v>47</v>
      </c>
    </row>
    <row r="76" spans="1:5" x14ac:dyDescent="0.25">
      <c r="A76" s="84">
        <v>42998.771018518521</v>
      </c>
      <c r="B76" s="90">
        <v>42999</v>
      </c>
      <c r="C76" s="111">
        <v>100</v>
      </c>
      <c r="D76" s="92" t="s">
        <v>124</v>
      </c>
      <c r="E76" s="85" t="s">
        <v>47</v>
      </c>
    </row>
    <row r="77" spans="1:5" x14ac:dyDescent="0.25">
      <c r="A77" s="84">
        <v>42998.889201388891</v>
      </c>
      <c r="B77" s="90">
        <v>42999</v>
      </c>
      <c r="C77" s="111">
        <v>1000</v>
      </c>
      <c r="D77" s="92" t="s">
        <v>331</v>
      </c>
      <c r="E77" s="85" t="s">
        <v>47</v>
      </c>
    </row>
    <row r="78" spans="1:5" x14ac:dyDescent="0.25">
      <c r="A78" s="84">
        <v>42998.968078703707</v>
      </c>
      <c r="B78" s="90">
        <v>42999</v>
      </c>
      <c r="C78" s="111">
        <v>350</v>
      </c>
      <c r="D78" s="92" t="s">
        <v>141</v>
      </c>
      <c r="E78" s="85" t="s">
        <v>47</v>
      </c>
    </row>
    <row r="79" spans="1:5" x14ac:dyDescent="0.25">
      <c r="A79" s="84">
        <v>42999.315995370373</v>
      </c>
      <c r="B79" s="90">
        <v>43000</v>
      </c>
      <c r="C79" s="111">
        <v>300</v>
      </c>
      <c r="D79" s="92" t="s">
        <v>125</v>
      </c>
      <c r="E79" s="85" t="s">
        <v>47</v>
      </c>
    </row>
    <row r="80" spans="1:5" x14ac:dyDescent="0.25">
      <c r="A80" s="84">
        <v>42999.757025462961</v>
      </c>
      <c r="B80" s="90">
        <v>43000</v>
      </c>
      <c r="C80" s="111">
        <v>2000</v>
      </c>
      <c r="D80" s="92" t="s">
        <v>332</v>
      </c>
      <c r="E80" s="85" t="s">
        <v>47</v>
      </c>
    </row>
    <row r="81" spans="1:5" x14ac:dyDescent="0.25">
      <c r="A81" s="84">
        <v>42999.875081018516</v>
      </c>
      <c r="B81" s="90">
        <v>43000</v>
      </c>
      <c r="C81" s="111">
        <v>350</v>
      </c>
      <c r="D81" s="92" t="s">
        <v>126</v>
      </c>
      <c r="E81" s="85" t="s">
        <v>47</v>
      </c>
    </row>
    <row r="82" spans="1:5" x14ac:dyDescent="0.25">
      <c r="A82" s="84">
        <v>43001.114803240744</v>
      </c>
      <c r="B82" s="90">
        <v>43003</v>
      </c>
      <c r="C82" s="111">
        <v>500</v>
      </c>
      <c r="D82" s="92" t="s">
        <v>333</v>
      </c>
      <c r="E82" s="85" t="s">
        <v>47</v>
      </c>
    </row>
    <row r="83" spans="1:5" x14ac:dyDescent="0.25">
      <c r="A83" s="84">
        <v>43001.591666666667</v>
      </c>
      <c r="B83" s="90">
        <v>43003</v>
      </c>
      <c r="C83" s="111">
        <v>500</v>
      </c>
      <c r="D83" s="92" t="s">
        <v>325</v>
      </c>
      <c r="E83" s="85" t="s">
        <v>47</v>
      </c>
    </row>
    <row r="84" spans="1:5" x14ac:dyDescent="0.25">
      <c r="A84" s="84">
        <v>43001.621539351851</v>
      </c>
      <c r="B84" s="90">
        <v>43003</v>
      </c>
      <c r="C84" s="111">
        <v>500</v>
      </c>
      <c r="D84" s="92" t="s">
        <v>334</v>
      </c>
      <c r="E84" s="85" t="s">
        <v>47</v>
      </c>
    </row>
    <row r="85" spans="1:5" x14ac:dyDescent="0.25">
      <c r="A85" s="84">
        <v>43001.652974537035</v>
      </c>
      <c r="B85" s="90">
        <v>43003</v>
      </c>
      <c r="C85" s="111">
        <v>3000</v>
      </c>
      <c r="D85" s="92" t="s">
        <v>335</v>
      </c>
      <c r="E85" s="85" t="s">
        <v>47</v>
      </c>
    </row>
    <row r="86" spans="1:5" x14ac:dyDescent="0.25">
      <c r="A86" s="84">
        <v>43001.934155092589</v>
      </c>
      <c r="B86" s="90">
        <v>43003</v>
      </c>
      <c r="C86" s="111">
        <v>1750</v>
      </c>
      <c r="D86" s="92" t="s">
        <v>127</v>
      </c>
      <c r="E86" s="85" t="s">
        <v>47</v>
      </c>
    </row>
    <row r="87" spans="1:5" x14ac:dyDescent="0.25">
      <c r="A87" s="84">
        <v>43002.024409722224</v>
      </c>
      <c r="B87" s="90">
        <v>43003</v>
      </c>
      <c r="C87" s="111">
        <v>100</v>
      </c>
      <c r="D87" s="92" t="s">
        <v>128</v>
      </c>
      <c r="E87" s="85" t="s">
        <v>47</v>
      </c>
    </row>
    <row r="88" spans="1:5" x14ac:dyDescent="0.25">
      <c r="A88" s="84">
        <v>43002.138981481483</v>
      </c>
      <c r="B88" s="90">
        <v>43003</v>
      </c>
      <c r="C88" s="111">
        <v>500</v>
      </c>
      <c r="D88" s="92" t="s">
        <v>129</v>
      </c>
      <c r="E88" s="85" t="s">
        <v>47</v>
      </c>
    </row>
    <row r="89" spans="1:5" x14ac:dyDescent="0.25">
      <c r="A89" s="84">
        <v>43002.94604166667</v>
      </c>
      <c r="B89" s="90">
        <v>43003</v>
      </c>
      <c r="C89" s="111">
        <v>200</v>
      </c>
      <c r="D89" s="92" t="s">
        <v>336</v>
      </c>
      <c r="E89" s="85" t="s">
        <v>47</v>
      </c>
    </row>
    <row r="90" spans="1:5" x14ac:dyDescent="0.25">
      <c r="A90" s="84">
        <v>43003.325555555559</v>
      </c>
      <c r="B90" s="90">
        <v>43004</v>
      </c>
      <c r="C90" s="111">
        <v>500</v>
      </c>
      <c r="D90" s="92" t="s">
        <v>144</v>
      </c>
      <c r="E90" s="85" t="s">
        <v>47</v>
      </c>
    </row>
    <row r="91" spans="1:5" x14ac:dyDescent="0.25">
      <c r="A91" s="84">
        <v>43003.369560185187</v>
      </c>
      <c r="B91" s="90">
        <v>43004</v>
      </c>
      <c r="C91" s="111">
        <v>500</v>
      </c>
      <c r="D91" s="92" t="s">
        <v>337</v>
      </c>
      <c r="E91" s="85" t="s">
        <v>47</v>
      </c>
    </row>
    <row r="92" spans="1:5" x14ac:dyDescent="0.25">
      <c r="A92" s="84">
        <v>43003.494340277779</v>
      </c>
      <c r="B92" s="90">
        <v>43004</v>
      </c>
      <c r="C92" s="111">
        <v>500</v>
      </c>
      <c r="D92" s="92" t="s">
        <v>338</v>
      </c>
      <c r="E92" s="85" t="s">
        <v>47</v>
      </c>
    </row>
    <row r="93" spans="1:5" x14ac:dyDescent="0.25">
      <c r="A93" s="84">
        <v>43003.506886574076</v>
      </c>
      <c r="B93" s="90">
        <v>43004</v>
      </c>
      <c r="C93" s="111">
        <v>1500</v>
      </c>
      <c r="D93" s="92" t="s">
        <v>338</v>
      </c>
      <c r="E93" s="85" t="s">
        <v>47</v>
      </c>
    </row>
    <row r="94" spans="1:5" x14ac:dyDescent="0.25">
      <c r="A94" s="84">
        <v>43003.632893518516</v>
      </c>
      <c r="B94" s="90">
        <v>43004</v>
      </c>
      <c r="C94" s="111">
        <v>300</v>
      </c>
      <c r="D94" s="92" t="s">
        <v>110</v>
      </c>
      <c r="E94" s="85" t="s">
        <v>47</v>
      </c>
    </row>
    <row r="95" spans="1:5" x14ac:dyDescent="0.25">
      <c r="A95" s="84">
        <v>43003.788356481484</v>
      </c>
      <c r="B95" s="90">
        <v>43004</v>
      </c>
      <c r="C95" s="111">
        <v>50</v>
      </c>
      <c r="D95" s="92" t="s">
        <v>130</v>
      </c>
      <c r="E95" s="85" t="s">
        <v>47</v>
      </c>
    </row>
    <row r="96" spans="1:5" x14ac:dyDescent="0.25">
      <c r="A96" s="84">
        <v>43004.864131944443</v>
      </c>
      <c r="B96" s="90">
        <v>43005</v>
      </c>
      <c r="C96" s="111">
        <v>350</v>
      </c>
      <c r="D96" s="92" t="s">
        <v>131</v>
      </c>
      <c r="E96" s="85" t="s">
        <v>47</v>
      </c>
    </row>
    <row r="97" spans="1:5" x14ac:dyDescent="0.25">
      <c r="A97" s="84">
        <v>43006.050694444442</v>
      </c>
      <c r="B97" s="90">
        <v>43007</v>
      </c>
      <c r="C97" s="111">
        <v>100</v>
      </c>
      <c r="D97" s="92" t="s">
        <v>98</v>
      </c>
      <c r="E97" s="85" t="s">
        <v>47</v>
      </c>
    </row>
    <row r="98" spans="1:5" x14ac:dyDescent="0.25">
      <c r="A98" s="84">
        <v>43006.378113425926</v>
      </c>
      <c r="B98" s="90">
        <v>43007</v>
      </c>
      <c r="C98" s="111">
        <v>500</v>
      </c>
      <c r="D98" s="92" t="s">
        <v>339</v>
      </c>
      <c r="E98" s="85" t="s">
        <v>288</v>
      </c>
    </row>
    <row r="99" spans="1:5" x14ac:dyDescent="0.25">
      <c r="A99" s="84">
        <v>43006.422800925924</v>
      </c>
      <c r="B99" s="90">
        <v>43007</v>
      </c>
      <c r="C99" s="111">
        <v>500</v>
      </c>
      <c r="D99" s="92" t="s">
        <v>340</v>
      </c>
      <c r="E99" s="85" t="s">
        <v>288</v>
      </c>
    </row>
    <row r="100" spans="1:5" x14ac:dyDescent="0.25">
      <c r="A100" s="84">
        <v>43006.462025462963</v>
      </c>
      <c r="B100" s="90">
        <v>43007</v>
      </c>
      <c r="C100" s="111">
        <v>10000</v>
      </c>
      <c r="D100" s="92" t="s">
        <v>341</v>
      </c>
      <c r="E100" s="85" t="s">
        <v>47</v>
      </c>
    </row>
    <row r="101" spans="1:5" x14ac:dyDescent="0.25">
      <c r="A101" s="84">
        <v>43006.472812499997</v>
      </c>
      <c r="B101" s="90">
        <v>43007</v>
      </c>
      <c r="C101" s="111">
        <v>500</v>
      </c>
      <c r="D101" s="92" t="s">
        <v>111</v>
      </c>
      <c r="E101" s="85" t="s">
        <v>47</v>
      </c>
    </row>
    <row r="102" spans="1:5" x14ac:dyDescent="0.25">
      <c r="A102" s="84">
        <v>43006.51525462963</v>
      </c>
      <c r="B102" s="90">
        <v>43007</v>
      </c>
      <c r="C102" s="111">
        <v>500</v>
      </c>
      <c r="D102" s="92" t="s">
        <v>342</v>
      </c>
      <c r="E102" s="85" t="s">
        <v>288</v>
      </c>
    </row>
    <row r="103" spans="1:5" x14ac:dyDescent="0.25">
      <c r="A103" s="84">
        <v>43006.518865740742</v>
      </c>
      <c r="B103" s="90">
        <v>43007</v>
      </c>
      <c r="C103" s="111">
        <v>100</v>
      </c>
      <c r="D103" s="92" t="s">
        <v>343</v>
      </c>
      <c r="E103" s="85" t="s">
        <v>288</v>
      </c>
    </row>
    <row r="104" spans="1:5" x14ac:dyDescent="0.25">
      <c r="A104" s="84">
        <v>43006.712002314816</v>
      </c>
      <c r="B104" s="90">
        <v>43007</v>
      </c>
      <c r="C104" s="111">
        <v>100</v>
      </c>
      <c r="D104" s="92" t="s">
        <v>132</v>
      </c>
      <c r="E104" s="85" t="s">
        <v>47</v>
      </c>
    </row>
    <row r="105" spans="1:5" x14ac:dyDescent="0.25">
      <c r="A105" s="84">
        <v>43006.719629629632</v>
      </c>
      <c r="B105" s="90">
        <v>43007</v>
      </c>
      <c r="C105" s="111">
        <v>51</v>
      </c>
      <c r="D105" s="92" t="s">
        <v>133</v>
      </c>
      <c r="E105" s="85" t="s">
        <v>288</v>
      </c>
    </row>
    <row r="106" spans="1:5" x14ac:dyDescent="0.25">
      <c r="A106" s="84">
        <v>43006.822650462964</v>
      </c>
      <c r="B106" s="90">
        <v>43007</v>
      </c>
      <c r="C106" s="111">
        <v>1000</v>
      </c>
      <c r="D106" s="92" t="s">
        <v>344</v>
      </c>
      <c r="E106" s="85" t="s">
        <v>288</v>
      </c>
    </row>
    <row r="107" spans="1:5" x14ac:dyDescent="0.25">
      <c r="A107" s="84">
        <v>43006.842777777776</v>
      </c>
      <c r="B107" s="90">
        <v>43007</v>
      </c>
      <c r="C107" s="111">
        <v>50</v>
      </c>
      <c r="D107" s="92" t="s">
        <v>106</v>
      </c>
      <c r="E107" s="85" t="s">
        <v>288</v>
      </c>
    </row>
    <row r="108" spans="1:5" x14ac:dyDescent="0.25">
      <c r="A108" s="84">
        <v>43007.315358796295</v>
      </c>
      <c r="B108" s="90"/>
      <c r="C108" s="111">
        <v>500</v>
      </c>
      <c r="D108" s="92" t="s">
        <v>345</v>
      </c>
      <c r="E108" s="85" t="s">
        <v>288</v>
      </c>
    </row>
    <row r="109" spans="1:5" x14ac:dyDescent="0.25">
      <c r="A109" s="84">
        <v>43007.479456018518</v>
      </c>
      <c r="B109" s="90"/>
      <c r="C109" s="111">
        <v>500</v>
      </c>
      <c r="D109" s="92" t="s">
        <v>134</v>
      </c>
      <c r="E109" s="85" t="s">
        <v>47</v>
      </c>
    </row>
    <row r="110" spans="1:5" x14ac:dyDescent="0.25">
      <c r="A110" s="84">
        <v>43007.58699074074</v>
      </c>
      <c r="B110" s="90"/>
      <c r="C110" s="111">
        <v>500</v>
      </c>
      <c r="D110" s="92" t="s">
        <v>135</v>
      </c>
      <c r="E110" s="85" t="s">
        <v>47</v>
      </c>
    </row>
    <row r="111" spans="1:5" x14ac:dyDescent="0.25">
      <c r="A111" s="84">
        <v>43007.606342592589</v>
      </c>
      <c r="B111" s="90"/>
      <c r="C111" s="111">
        <v>500</v>
      </c>
      <c r="D111" s="92" t="s">
        <v>346</v>
      </c>
      <c r="E111" s="85" t="s">
        <v>47</v>
      </c>
    </row>
    <row r="112" spans="1:5" x14ac:dyDescent="0.25">
      <c r="A112" s="84">
        <v>43008.420289351852</v>
      </c>
      <c r="B112" s="90"/>
      <c r="C112" s="111">
        <v>100</v>
      </c>
      <c r="D112" s="92" t="s">
        <v>136</v>
      </c>
      <c r="E112" s="85" t="s">
        <v>47</v>
      </c>
    </row>
    <row r="113" spans="1:5" x14ac:dyDescent="0.25">
      <c r="A113" s="84">
        <v>43008.548819444448</v>
      </c>
      <c r="B113" s="90"/>
      <c r="C113" s="111">
        <v>500</v>
      </c>
      <c r="D113" s="92" t="s">
        <v>97</v>
      </c>
      <c r="E113" s="85" t="s">
        <v>47</v>
      </c>
    </row>
    <row r="114" spans="1:5" x14ac:dyDescent="0.25">
      <c r="A114" s="84">
        <v>43008.725798611114</v>
      </c>
      <c r="B114" s="90"/>
      <c r="C114" s="111">
        <v>500</v>
      </c>
      <c r="D114" s="92" t="s">
        <v>97</v>
      </c>
      <c r="E114" s="85" t="s">
        <v>47</v>
      </c>
    </row>
    <row r="115" spans="1:5" x14ac:dyDescent="0.25">
      <c r="A115" s="84">
        <v>43008.72583333333</v>
      </c>
      <c r="B115" s="90"/>
      <c r="C115" s="111">
        <v>2000</v>
      </c>
      <c r="D115" s="92" t="s">
        <v>96</v>
      </c>
      <c r="E115" s="85" t="s">
        <v>47</v>
      </c>
    </row>
    <row r="116" spans="1:5" x14ac:dyDescent="0.25">
      <c r="A116" s="84">
        <v>43008.759016203701</v>
      </c>
      <c r="B116" s="90"/>
      <c r="C116" s="111">
        <v>700</v>
      </c>
      <c r="D116" s="92" t="s">
        <v>104</v>
      </c>
      <c r="E116" s="85" t="s">
        <v>288</v>
      </c>
    </row>
    <row r="117" spans="1:5" x14ac:dyDescent="0.25">
      <c r="A117" s="84">
        <v>43008.944525462961</v>
      </c>
      <c r="B117" s="90"/>
      <c r="C117" s="111">
        <v>50</v>
      </c>
      <c r="D117" s="92" t="s">
        <v>137</v>
      </c>
      <c r="E117" s="85" t="s">
        <v>47</v>
      </c>
    </row>
    <row r="118" spans="1:5" ht="30" customHeight="1" x14ac:dyDescent="0.25">
      <c r="A118" s="136" t="s">
        <v>41</v>
      </c>
      <c r="B118" s="137"/>
      <c r="C118" s="11">
        <f>SUM(C10:C107)-SUM(C10:C107)*2.9%</f>
        <v>96237.752000000008</v>
      </c>
      <c r="D118" s="54"/>
      <c r="E118" s="31"/>
    </row>
    <row r="119" spans="1:5" ht="30" customHeight="1" x14ac:dyDescent="0.25">
      <c r="A119" s="136" t="s">
        <v>347</v>
      </c>
      <c r="B119" s="137"/>
      <c r="C119" s="11">
        <f>SUM(C108:C117)-SUM(C108:C117)*2.9%</f>
        <v>5680.35</v>
      </c>
      <c r="D119" s="54"/>
      <c r="E119" s="31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A119:B119"/>
    <mergeCell ref="C1:E1"/>
    <mergeCell ref="C2:E2"/>
    <mergeCell ref="C4:E4"/>
    <mergeCell ref="C5:E5"/>
    <mergeCell ref="C6:E6"/>
    <mergeCell ref="A118:B118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23"/>
  <sheetViews>
    <sheetView showGridLines="0" workbookViewId="0">
      <selection activeCell="A7" sqref="A7"/>
    </sheetView>
  </sheetViews>
  <sheetFormatPr defaultRowHeight="15" x14ac:dyDescent="0.25"/>
  <cols>
    <col min="1" max="2" width="20.7109375" customWidth="1"/>
    <col min="3" max="3" width="15.7109375" customWidth="1"/>
    <col min="4" max="4" width="15.7109375" style="47" customWidth="1"/>
    <col min="5" max="5" width="23.140625" style="47" customWidth="1"/>
    <col min="6" max="6" width="59.85546875" customWidth="1"/>
  </cols>
  <sheetData>
    <row r="1" spans="1:6" ht="18.75" x14ac:dyDescent="0.3">
      <c r="B1" s="138" t="s">
        <v>18</v>
      </c>
      <c r="C1" s="138"/>
      <c r="D1" s="138"/>
      <c r="E1" s="138"/>
      <c r="F1" s="138"/>
    </row>
    <row r="2" spans="1:6" ht="18.75" x14ac:dyDescent="0.3">
      <c r="B2" s="138" t="s">
        <v>19</v>
      </c>
      <c r="C2" s="138"/>
      <c r="D2" s="138"/>
      <c r="E2" s="138"/>
      <c r="F2" s="138"/>
    </row>
    <row r="3" spans="1:6" ht="18" customHeight="1" x14ac:dyDescent="0.3">
      <c r="D3" s="46"/>
      <c r="E3" s="46"/>
      <c r="F3" s="8"/>
    </row>
    <row r="4" spans="1:6" ht="18.75" x14ac:dyDescent="0.25">
      <c r="B4" s="139" t="s">
        <v>21</v>
      </c>
      <c r="C4" s="139"/>
      <c r="D4" s="139"/>
      <c r="E4" s="139"/>
      <c r="F4" s="139"/>
    </row>
    <row r="5" spans="1:6" ht="18.75" x14ac:dyDescent="0.25">
      <c r="B5" s="139" t="s">
        <v>216</v>
      </c>
      <c r="C5" s="139"/>
      <c r="D5" s="139"/>
      <c r="E5" s="139"/>
      <c r="F5" s="139"/>
    </row>
    <row r="6" spans="1:6" ht="18.75" x14ac:dyDescent="0.3">
      <c r="D6" s="140"/>
      <c r="E6" s="140"/>
      <c r="F6" s="140"/>
    </row>
    <row r="8" spans="1:6" s="52" customFormat="1" ht="45" x14ac:dyDescent="0.25">
      <c r="A8" s="48" t="s">
        <v>15</v>
      </c>
      <c r="B8" s="49" t="s">
        <v>22</v>
      </c>
      <c r="C8" s="49" t="s">
        <v>25</v>
      </c>
      <c r="D8" s="50" t="s">
        <v>45</v>
      </c>
      <c r="E8" s="50" t="s">
        <v>1</v>
      </c>
      <c r="F8" s="51" t="s">
        <v>36</v>
      </c>
    </row>
    <row r="9" spans="1:6" x14ac:dyDescent="0.25">
      <c r="A9" s="89">
        <v>42970</v>
      </c>
      <c r="B9" s="43">
        <v>42992</v>
      </c>
      <c r="C9" s="64" t="s">
        <v>151</v>
      </c>
      <c r="D9" s="44">
        <v>513.74</v>
      </c>
      <c r="E9" s="70" t="s">
        <v>152</v>
      </c>
      <c r="F9" s="67" t="s">
        <v>47</v>
      </c>
    </row>
    <row r="10" spans="1:6" x14ac:dyDescent="0.25">
      <c r="A10" s="89">
        <v>42972</v>
      </c>
      <c r="B10" s="43">
        <v>42992</v>
      </c>
      <c r="C10" s="64" t="s">
        <v>146</v>
      </c>
      <c r="D10" s="44">
        <v>182.2</v>
      </c>
      <c r="E10" s="70" t="s">
        <v>152</v>
      </c>
      <c r="F10" s="67" t="s">
        <v>47</v>
      </c>
    </row>
    <row r="11" spans="1:6" x14ac:dyDescent="0.25">
      <c r="A11" s="89">
        <v>42973</v>
      </c>
      <c r="B11" s="43">
        <v>42992</v>
      </c>
      <c r="C11" s="64" t="s">
        <v>153</v>
      </c>
      <c r="D11" s="44">
        <v>86.1</v>
      </c>
      <c r="E11" s="70" t="s">
        <v>150</v>
      </c>
      <c r="F11" s="67" t="s">
        <v>47</v>
      </c>
    </row>
    <row r="12" spans="1:6" x14ac:dyDescent="0.25">
      <c r="A12" s="89">
        <v>42975</v>
      </c>
      <c r="B12" s="43">
        <v>42992</v>
      </c>
      <c r="C12" s="64" t="s">
        <v>154</v>
      </c>
      <c r="D12" s="44">
        <v>38.049999999999997</v>
      </c>
      <c r="E12" s="70" t="s">
        <v>150</v>
      </c>
      <c r="F12" s="67" t="s">
        <v>47</v>
      </c>
    </row>
    <row r="13" spans="1:6" x14ac:dyDescent="0.25">
      <c r="A13" s="89">
        <v>42976</v>
      </c>
      <c r="B13" s="43">
        <v>42992</v>
      </c>
      <c r="C13" s="64" t="s">
        <v>156</v>
      </c>
      <c r="D13" s="44">
        <v>5373.76</v>
      </c>
      <c r="E13" s="70" t="s">
        <v>155</v>
      </c>
      <c r="F13" s="67" t="s">
        <v>47</v>
      </c>
    </row>
    <row r="14" spans="1:6" x14ac:dyDescent="0.25">
      <c r="A14" s="89">
        <v>42976</v>
      </c>
      <c r="B14" s="43">
        <v>42992</v>
      </c>
      <c r="C14" s="64" t="s">
        <v>157</v>
      </c>
      <c r="D14" s="44">
        <v>4479.6899999999996</v>
      </c>
      <c r="E14" s="70" t="s">
        <v>158</v>
      </c>
      <c r="F14" s="67" t="s">
        <v>86</v>
      </c>
    </row>
    <row r="15" spans="1:6" x14ac:dyDescent="0.25">
      <c r="A15" s="89">
        <v>42977</v>
      </c>
      <c r="B15" s="43">
        <v>42992</v>
      </c>
      <c r="C15" s="64" t="s">
        <v>161</v>
      </c>
      <c r="D15" s="44">
        <v>730.65</v>
      </c>
      <c r="E15" s="70" t="s">
        <v>160</v>
      </c>
      <c r="F15" s="67" t="s">
        <v>159</v>
      </c>
    </row>
    <row r="16" spans="1:6" x14ac:dyDescent="0.25">
      <c r="A16" s="89">
        <v>42979</v>
      </c>
      <c r="B16" s="43">
        <v>42992</v>
      </c>
      <c r="C16" s="64" t="s">
        <v>147</v>
      </c>
      <c r="D16" s="44">
        <v>946</v>
      </c>
      <c r="E16" s="70" t="s">
        <v>148</v>
      </c>
      <c r="F16" s="67" t="s">
        <v>348</v>
      </c>
    </row>
    <row r="17" spans="1:6" x14ac:dyDescent="0.25">
      <c r="A17" s="89">
        <v>42985</v>
      </c>
      <c r="B17" s="43">
        <v>42992</v>
      </c>
      <c r="C17" s="64" t="s">
        <v>145</v>
      </c>
      <c r="D17" s="44">
        <v>470.5</v>
      </c>
      <c r="E17" s="70" t="s">
        <v>349</v>
      </c>
      <c r="F17" s="67" t="s">
        <v>47</v>
      </c>
    </row>
    <row r="18" spans="1:6" x14ac:dyDescent="0.25">
      <c r="A18" s="89">
        <v>42994</v>
      </c>
      <c r="B18" s="43">
        <v>42996</v>
      </c>
      <c r="C18" s="64" t="s">
        <v>145</v>
      </c>
      <c r="D18" s="44">
        <v>468</v>
      </c>
      <c r="E18" s="112" t="s">
        <v>350</v>
      </c>
      <c r="F18" s="67" t="s">
        <v>47</v>
      </c>
    </row>
    <row r="19" spans="1:6" x14ac:dyDescent="0.25">
      <c r="A19" s="89">
        <v>43006</v>
      </c>
      <c r="B19" s="43"/>
      <c r="C19" s="64" t="s">
        <v>147</v>
      </c>
      <c r="D19" s="44">
        <v>951</v>
      </c>
      <c r="E19" s="70" t="s">
        <v>351</v>
      </c>
      <c r="F19" s="67" t="s">
        <v>47</v>
      </c>
    </row>
    <row r="20" spans="1:6" x14ac:dyDescent="0.25">
      <c r="A20" s="89">
        <v>43006</v>
      </c>
      <c r="B20" s="43"/>
      <c r="C20" s="64" t="s">
        <v>147</v>
      </c>
      <c r="D20" s="44">
        <v>951</v>
      </c>
      <c r="E20" s="70" t="s">
        <v>352</v>
      </c>
      <c r="F20" s="67" t="s">
        <v>353</v>
      </c>
    </row>
    <row r="21" spans="1:6" x14ac:dyDescent="0.25">
      <c r="A21" s="89">
        <v>43006</v>
      </c>
      <c r="B21" s="43"/>
      <c r="C21" s="64" t="s">
        <v>355</v>
      </c>
      <c r="D21" s="44">
        <v>2785.9</v>
      </c>
      <c r="E21" s="113" t="s">
        <v>356</v>
      </c>
      <c r="F21" s="67" t="s">
        <v>354</v>
      </c>
    </row>
    <row r="22" spans="1:6" ht="15" customHeight="1" x14ac:dyDescent="0.25">
      <c r="A22" s="141" t="s">
        <v>30</v>
      </c>
      <c r="B22" s="142"/>
      <c r="C22" s="142"/>
      <c r="D22" s="30">
        <f>SUM(D9:D18)</f>
        <v>13288.69</v>
      </c>
      <c r="E22" s="30"/>
      <c r="F22" s="24"/>
    </row>
    <row r="23" spans="1:6" x14ac:dyDescent="0.25">
      <c r="A23" s="141" t="s">
        <v>149</v>
      </c>
      <c r="B23" s="142"/>
      <c r="C23" s="142"/>
      <c r="D23" s="30">
        <f>SUM(D19:D21)</f>
        <v>4687.8999999999996</v>
      </c>
      <c r="E23" s="30"/>
      <c r="F23" s="24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A23:C23"/>
    <mergeCell ref="D6:F6"/>
    <mergeCell ref="B4:F4"/>
    <mergeCell ref="B1:F1"/>
    <mergeCell ref="B2:F2"/>
    <mergeCell ref="B5:F5"/>
    <mergeCell ref="A22:C2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3"/>
  <sheetViews>
    <sheetView showGridLines="0" workbookViewId="0">
      <selection activeCell="A7" sqref="A7"/>
    </sheetView>
  </sheetViews>
  <sheetFormatPr defaultRowHeight="15" x14ac:dyDescent="0.25"/>
  <cols>
    <col min="1" max="2" width="20.7109375" customWidth="1"/>
    <col min="3" max="3" width="15.7109375" style="47" customWidth="1"/>
    <col min="4" max="4" width="44.85546875" customWidth="1"/>
  </cols>
  <sheetData>
    <row r="1" spans="1:4" ht="18.75" x14ac:dyDescent="0.3">
      <c r="B1" s="138" t="s">
        <v>18</v>
      </c>
      <c r="C1" s="138"/>
      <c r="D1" s="138"/>
    </row>
    <row r="2" spans="1:4" ht="18.75" x14ac:dyDescent="0.3">
      <c r="B2" s="138" t="s">
        <v>19</v>
      </c>
      <c r="C2" s="138"/>
      <c r="D2" s="138"/>
    </row>
    <row r="3" spans="1:4" ht="18" customHeight="1" x14ac:dyDescent="0.3">
      <c r="C3" s="46"/>
      <c r="D3" s="8"/>
    </row>
    <row r="4" spans="1:4" ht="18.75" x14ac:dyDescent="0.25">
      <c r="B4" s="139" t="s">
        <v>26</v>
      </c>
      <c r="C4" s="139"/>
      <c r="D4" s="139"/>
    </row>
    <row r="5" spans="1:4" ht="18.75" x14ac:dyDescent="0.25">
      <c r="B5" s="139" t="s">
        <v>216</v>
      </c>
      <c r="C5" s="139"/>
      <c r="D5" s="139"/>
    </row>
    <row r="6" spans="1:4" ht="18.75" x14ac:dyDescent="0.3">
      <c r="C6" s="140"/>
      <c r="D6" s="140"/>
    </row>
    <row r="8" spans="1:4" s="52" customFormat="1" ht="30" x14ac:dyDescent="0.25">
      <c r="A8" s="48" t="s">
        <v>15</v>
      </c>
      <c r="B8" s="49" t="s">
        <v>22</v>
      </c>
      <c r="C8" s="50" t="s">
        <v>7</v>
      </c>
      <c r="D8" s="51" t="s">
        <v>1</v>
      </c>
    </row>
    <row r="9" spans="1:4" x14ac:dyDescent="0.25">
      <c r="A9" s="3">
        <v>42985</v>
      </c>
      <c r="B9" s="3">
        <v>42986</v>
      </c>
      <c r="C9" s="57">
        <v>1000</v>
      </c>
      <c r="D9" s="42" t="s">
        <v>162</v>
      </c>
    </row>
    <row r="10" spans="1:4" x14ac:dyDescent="0.25">
      <c r="A10" s="3">
        <v>43007</v>
      </c>
      <c r="B10" s="3"/>
      <c r="C10" s="57">
        <v>500</v>
      </c>
      <c r="D10" s="42" t="s">
        <v>358</v>
      </c>
    </row>
    <row r="11" spans="1:4" x14ac:dyDescent="0.25">
      <c r="A11" s="3">
        <v>43008</v>
      </c>
      <c r="B11" s="3"/>
      <c r="C11" s="57">
        <v>700</v>
      </c>
      <c r="D11" s="82" t="s">
        <v>359</v>
      </c>
    </row>
    <row r="12" spans="1:4" ht="30" customHeight="1" x14ac:dyDescent="0.25">
      <c r="A12" s="141" t="s">
        <v>39</v>
      </c>
      <c r="B12" s="142"/>
      <c r="C12" s="11">
        <f>C9-C9*2.8%</f>
        <v>972</v>
      </c>
      <c r="D12" s="24"/>
    </row>
    <row r="13" spans="1:4" ht="30" customHeight="1" x14ac:dyDescent="0.25">
      <c r="A13" s="141" t="s">
        <v>357</v>
      </c>
      <c r="B13" s="142"/>
      <c r="C13" s="11">
        <f>SUM(C10:C11)-SUM(C10:C11)*2.8%</f>
        <v>1166.4000000000001</v>
      </c>
      <c r="D13" s="24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A13:B13"/>
    <mergeCell ref="B1:D1"/>
    <mergeCell ref="B2:D2"/>
    <mergeCell ref="B4:D4"/>
    <mergeCell ref="B5:D5"/>
    <mergeCell ref="C6:D6"/>
    <mergeCell ref="A12:B12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35"/>
  <sheetViews>
    <sheetView showGridLines="0" workbookViewId="0">
      <selection activeCell="A7" sqref="A7"/>
    </sheetView>
  </sheetViews>
  <sheetFormatPr defaultRowHeight="15" x14ac:dyDescent="0.25"/>
  <cols>
    <col min="1" max="2" width="20.7109375" customWidth="1"/>
    <col min="3" max="3" width="15.7109375" style="47" customWidth="1"/>
    <col min="4" max="4" width="35.5703125" customWidth="1"/>
    <col min="5" max="5" width="9.85546875" customWidth="1"/>
  </cols>
  <sheetData>
    <row r="1" spans="1:4" ht="18.75" x14ac:dyDescent="0.3">
      <c r="B1" s="138" t="s">
        <v>18</v>
      </c>
      <c r="C1" s="138"/>
      <c r="D1" s="138"/>
    </row>
    <row r="2" spans="1:4" ht="18.75" x14ac:dyDescent="0.3">
      <c r="B2" s="138" t="s">
        <v>19</v>
      </c>
      <c r="C2" s="138"/>
      <c r="D2" s="138"/>
    </row>
    <row r="3" spans="1:4" ht="18" customHeight="1" x14ac:dyDescent="0.3">
      <c r="C3" s="46"/>
      <c r="D3" s="8"/>
    </row>
    <row r="4" spans="1:4" ht="18.75" x14ac:dyDescent="0.25">
      <c r="B4" s="139" t="s">
        <v>28</v>
      </c>
      <c r="C4" s="139"/>
      <c r="D4" s="139"/>
    </row>
    <row r="5" spans="1:4" ht="18.75" x14ac:dyDescent="0.25">
      <c r="B5" s="139" t="s">
        <v>216</v>
      </c>
      <c r="C5" s="139"/>
      <c r="D5" s="139"/>
    </row>
    <row r="6" spans="1:4" ht="18.75" x14ac:dyDescent="0.3">
      <c r="C6" s="140"/>
      <c r="D6" s="140"/>
    </row>
    <row r="8" spans="1:4" s="52" customFormat="1" ht="30" x14ac:dyDescent="0.25">
      <c r="A8" s="48" t="s">
        <v>15</v>
      </c>
      <c r="B8" s="49" t="s">
        <v>22</v>
      </c>
      <c r="C8" s="50" t="s">
        <v>7</v>
      </c>
      <c r="D8" s="51" t="s">
        <v>31</v>
      </c>
    </row>
    <row r="9" spans="1:4" x14ac:dyDescent="0.25">
      <c r="A9" s="90">
        <v>42952</v>
      </c>
      <c r="B9" s="68">
        <v>42984</v>
      </c>
      <c r="C9" s="91">
        <v>900</v>
      </c>
      <c r="D9" s="92">
        <v>6804</v>
      </c>
    </row>
    <row r="10" spans="1:4" x14ac:dyDescent="0.25">
      <c r="A10" s="90">
        <v>42952</v>
      </c>
      <c r="B10" s="68">
        <v>42984</v>
      </c>
      <c r="C10" s="91">
        <v>297</v>
      </c>
      <c r="D10" s="93" t="s">
        <v>163</v>
      </c>
    </row>
    <row r="11" spans="1:4" x14ac:dyDescent="0.25">
      <c r="A11" s="90">
        <v>42955</v>
      </c>
      <c r="B11" s="68">
        <v>42984</v>
      </c>
      <c r="C11" s="91">
        <v>100</v>
      </c>
      <c r="D11" s="92">
        <v>1665</v>
      </c>
    </row>
    <row r="12" spans="1:4" x14ac:dyDescent="0.25">
      <c r="A12" s="90">
        <v>42957</v>
      </c>
      <c r="B12" s="68">
        <v>42984</v>
      </c>
      <c r="C12" s="91">
        <v>5</v>
      </c>
      <c r="D12" s="92">
        <v>2925</v>
      </c>
    </row>
    <row r="13" spans="1:4" x14ac:dyDescent="0.25">
      <c r="A13" s="90">
        <v>42958</v>
      </c>
      <c r="B13" s="68">
        <v>42984</v>
      </c>
      <c r="C13" s="91">
        <v>8</v>
      </c>
      <c r="D13" s="92">
        <v>4747</v>
      </c>
    </row>
    <row r="14" spans="1:4" x14ac:dyDescent="0.25">
      <c r="A14" s="90">
        <v>42959</v>
      </c>
      <c r="B14" s="68">
        <v>42984</v>
      </c>
      <c r="C14" s="91">
        <v>1</v>
      </c>
      <c r="D14" s="93" t="s">
        <v>164</v>
      </c>
    </row>
    <row r="15" spans="1:4" x14ac:dyDescent="0.25">
      <c r="A15" s="90">
        <v>42959</v>
      </c>
      <c r="B15" s="68">
        <v>42984</v>
      </c>
      <c r="C15" s="91">
        <v>16</v>
      </c>
      <c r="D15" s="92">
        <v>4431</v>
      </c>
    </row>
    <row r="16" spans="1:4" x14ac:dyDescent="0.25">
      <c r="A16" s="90">
        <v>42959</v>
      </c>
      <c r="B16" s="68">
        <v>42984</v>
      </c>
      <c r="C16" s="91">
        <v>7</v>
      </c>
      <c r="D16" s="92">
        <v>3929</v>
      </c>
    </row>
    <row r="17" spans="1:4" x14ac:dyDescent="0.25">
      <c r="A17" s="90">
        <v>42960</v>
      </c>
      <c r="B17" s="68">
        <v>42984</v>
      </c>
      <c r="C17" s="91">
        <v>1</v>
      </c>
      <c r="D17" s="92">
        <v>7516</v>
      </c>
    </row>
    <row r="18" spans="1:4" x14ac:dyDescent="0.25">
      <c r="A18" s="90">
        <v>42960</v>
      </c>
      <c r="B18" s="68">
        <v>42984</v>
      </c>
      <c r="C18" s="91">
        <v>20</v>
      </c>
      <c r="D18" s="92">
        <v>1246</v>
      </c>
    </row>
    <row r="19" spans="1:4" x14ac:dyDescent="0.25">
      <c r="A19" s="90">
        <v>42960</v>
      </c>
      <c r="B19" s="68">
        <v>42984</v>
      </c>
      <c r="C19" s="91">
        <v>7</v>
      </c>
      <c r="D19" s="92">
        <v>4431</v>
      </c>
    </row>
    <row r="20" spans="1:4" x14ac:dyDescent="0.25">
      <c r="A20" s="90">
        <v>42965</v>
      </c>
      <c r="B20" s="68">
        <v>42984</v>
      </c>
      <c r="C20" s="91">
        <v>500</v>
      </c>
      <c r="D20" s="92">
        <v>1320</v>
      </c>
    </row>
    <row r="21" spans="1:4" x14ac:dyDescent="0.25">
      <c r="A21" s="90">
        <v>42968</v>
      </c>
      <c r="B21" s="68">
        <v>42984</v>
      </c>
      <c r="C21" s="91">
        <v>203</v>
      </c>
      <c r="D21" s="92">
        <v>2879</v>
      </c>
    </row>
    <row r="22" spans="1:4" x14ac:dyDescent="0.25">
      <c r="A22" s="90">
        <v>42968</v>
      </c>
      <c r="B22" s="68">
        <v>42984</v>
      </c>
      <c r="C22" s="91">
        <v>20</v>
      </c>
      <c r="D22" s="92">
        <v>2879</v>
      </c>
    </row>
    <row r="23" spans="1:4" x14ac:dyDescent="0.25">
      <c r="A23" s="90">
        <v>42970</v>
      </c>
      <c r="B23" s="68">
        <v>42984</v>
      </c>
      <c r="C23" s="91">
        <v>50</v>
      </c>
      <c r="D23" s="92">
        <v>3256</v>
      </c>
    </row>
    <row r="24" spans="1:4" x14ac:dyDescent="0.25">
      <c r="A24" s="90">
        <v>42974</v>
      </c>
      <c r="B24" s="68">
        <v>42984</v>
      </c>
      <c r="C24" s="91">
        <v>10</v>
      </c>
      <c r="D24" s="92">
        <v>7933</v>
      </c>
    </row>
    <row r="25" spans="1:4" x14ac:dyDescent="0.25">
      <c r="A25" s="90">
        <v>42975</v>
      </c>
      <c r="B25" s="68">
        <v>42984</v>
      </c>
      <c r="C25" s="91">
        <v>100</v>
      </c>
      <c r="D25" s="92">
        <v>2632</v>
      </c>
    </row>
    <row r="26" spans="1:4" x14ac:dyDescent="0.25">
      <c r="A26" s="90">
        <v>42975</v>
      </c>
      <c r="B26" s="68">
        <v>42984</v>
      </c>
      <c r="C26" s="91">
        <v>10</v>
      </c>
      <c r="D26" s="92">
        <v>9901</v>
      </c>
    </row>
    <row r="27" spans="1:4" x14ac:dyDescent="0.25">
      <c r="A27" s="90">
        <v>42975</v>
      </c>
      <c r="B27" s="68">
        <v>42984</v>
      </c>
      <c r="C27" s="91">
        <v>50</v>
      </c>
      <c r="D27" s="92">
        <v>3187</v>
      </c>
    </row>
    <row r="28" spans="1:4" x14ac:dyDescent="0.25">
      <c r="A28" s="90">
        <v>42975</v>
      </c>
      <c r="B28" s="68">
        <v>42984</v>
      </c>
      <c r="C28" s="91">
        <v>500</v>
      </c>
      <c r="D28" s="92">
        <v>4292</v>
      </c>
    </row>
    <row r="29" spans="1:4" x14ac:dyDescent="0.25">
      <c r="A29" s="90">
        <v>42977</v>
      </c>
      <c r="B29" s="68">
        <v>42984</v>
      </c>
      <c r="C29" s="91">
        <v>500</v>
      </c>
      <c r="D29" s="92">
        <v>6138</v>
      </c>
    </row>
    <row r="30" spans="1:4" x14ac:dyDescent="0.25">
      <c r="A30" s="114">
        <v>42979</v>
      </c>
      <c r="B30" s="68"/>
      <c r="C30" s="116">
        <v>180</v>
      </c>
      <c r="D30" s="115">
        <v>7936</v>
      </c>
    </row>
    <row r="31" spans="1:4" x14ac:dyDescent="0.25">
      <c r="A31" s="114">
        <v>42979</v>
      </c>
      <c r="B31" s="68"/>
      <c r="C31" s="116">
        <v>242</v>
      </c>
      <c r="D31" s="115">
        <v>3134</v>
      </c>
    </row>
    <row r="32" spans="1:4" x14ac:dyDescent="0.25">
      <c r="A32" s="114">
        <v>43005</v>
      </c>
      <c r="B32" s="68"/>
      <c r="C32" s="116">
        <v>10042.08</v>
      </c>
      <c r="D32" s="115">
        <v>2765</v>
      </c>
    </row>
    <row r="33" spans="1:4" x14ac:dyDescent="0.25">
      <c r="A33" s="114">
        <v>43007</v>
      </c>
      <c r="B33" s="68"/>
      <c r="C33" s="116">
        <v>145</v>
      </c>
      <c r="D33" s="115">
        <v>1536</v>
      </c>
    </row>
    <row r="34" spans="1:4" ht="30" customHeight="1" x14ac:dyDescent="0.25">
      <c r="A34" s="141" t="s">
        <v>30</v>
      </c>
      <c r="B34" s="142"/>
      <c r="C34" s="11">
        <f>SUM(C9:C29)-SUM(C9:C29)*5%</f>
        <v>3139.75</v>
      </c>
      <c r="D34" s="24"/>
    </row>
    <row r="35" spans="1:4" ht="30" customHeight="1" x14ac:dyDescent="0.25">
      <c r="A35" s="141" t="s">
        <v>213</v>
      </c>
      <c r="B35" s="142"/>
      <c r="C35" s="11">
        <f>SUM(C30:C33)-SUM(C30:C33)*5%</f>
        <v>10078.626</v>
      </c>
      <c r="D35" s="24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A35:B35"/>
    <mergeCell ref="A34:B34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 r:id="rId1"/>
  <ignoredErrors>
    <ignoredError sqref="D14 D10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103"/>
  <sheetViews>
    <sheetView showGridLines="0" workbookViewId="0">
      <selection activeCell="A7" sqref="A7"/>
    </sheetView>
  </sheetViews>
  <sheetFormatPr defaultRowHeight="15" x14ac:dyDescent="0.25"/>
  <cols>
    <col min="1" max="2" width="20.7109375" customWidth="1"/>
    <col min="3" max="3" width="15.7109375" style="47" customWidth="1"/>
    <col min="4" max="4" width="35" customWidth="1"/>
    <col min="6" max="6" width="10.140625" bestFit="1" customWidth="1"/>
  </cols>
  <sheetData>
    <row r="1" spans="1:4" ht="18.75" x14ac:dyDescent="0.3">
      <c r="B1" s="138" t="s">
        <v>18</v>
      </c>
      <c r="C1" s="138"/>
      <c r="D1" s="138"/>
    </row>
    <row r="2" spans="1:4" ht="18.75" x14ac:dyDescent="0.3">
      <c r="B2" s="138" t="s">
        <v>19</v>
      </c>
      <c r="C2" s="138"/>
      <c r="D2" s="138"/>
    </row>
    <row r="3" spans="1:4" ht="18" customHeight="1" x14ac:dyDescent="0.3">
      <c r="C3" s="46"/>
      <c r="D3" s="8"/>
    </row>
    <row r="4" spans="1:4" ht="18.75" x14ac:dyDescent="0.25">
      <c r="B4" s="139" t="s">
        <v>37</v>
      </c>
      <c r="C4" s="139"/>
      <c r="D4" s="139"/>
    </row>
    <row r="5" spans="1:4" ht="18.75" x14ac:dyDescent="0.25">
      <c r="B5" s="139" t="s">
        <v>216</v>
      </c>
      <c r="C5" s="139"/>
      <c r="D5" s="139"/>
    </row>
    <row r="6" spans="1:4" ht="18.75" x14ac:dyDescent="0.3">
      <c r="C6" s="140"/>
      <c r="D6" s="140"/>
    </row>
    <row r="8" spans="1:4" s="52" customFormat="1" ht="30" x14ac:dyDescent="0.25">
      <c r="A8" s="48" t="s">
        <v>15</v>
      </c>
      <c r="B8" s="49" t="s">
        <v>22</v>
      </c>
      <c r="C8" s="50" t="s">
        <v>7</v>
      </c>
      <c r="D8" s="51" t="s">
        <v>31</v>
      </c>
    </row>
    <row r="9" spans="1:4" x14ac:dyDescent="0.25">
      <c r="A9" s="96">
        <v>42929.422986111</v>
      </c>
      <c r="B9" s="3">
        <v>43004</v>
      </c>
      <c r="C9" s="95">
        <v>200</v>
      </c>
      <c r="D9" s="94" t="s">
        <v>165</v>
      </c>
    </row>
    <row r="10" spans="1:4" x14ac:dyDescent="0.25">
      <c r="A10" s="96">
        <v>42929.698831018999</v>
      </c>
      <c r="B10" s="3">
        <v>43004</v>
      </c>
      <c r="C10" s="95">
        <v>200</v>
      </c>
      <c r="D10" s="94" t="s">
        <v>166</v>
      </c>
    </row>
    <row r="11" spans="1:4" x14ac:dyDescent="0.25">
      <c r="A11" s="96">
        <v>42933.192430556002</v>
      </c>
      <c r="B11" s="3">
        <v>43004</v>
      </c>
      <c r="C11" s="95">
        <v>100</v>
      </c>
      <c r="D11" s="94" t="s">
        <v>166</v>
      </c>
    </row>
    <row r="12" spans="1:4" x14ac:dyDescent="0.25">
      <c r="A12" s="96">
        <v>42933.740706019002</v>
      </c>
      <c r="B12" s="3">
        <v>43004</v>
      </c>
      <c r="C12" s="95">
        <v>50</v>
      </c>
      <c r="D12" s="94" t="s">
        <v>167</v>
      </c>
    </row>
    <row r="13" spans="1:4" x14ac:dyDescent="0.25">
      <c r="A13" s="96">
        <v>42936.060162037</v>
      </c>
      <c r="B13" s="3">
        <v>43004</v>
      </c>
      <c r="C13" s="95">
        <v>30</v>
      </c>
      <c r="D13" s="94" t="s">
        <v>168</v>
      </c>
    </row>
    <row r="14" spans="1:4" x14ac:dyDescent="0.25">
      <c r="A14" s="96">
        <v>42938.598564815002</v>
      </c>
      <c r="B14" s="3">
        <v>43004</v>
      </c>
      <c r="C14" s="95">
        <v>50</v>
      </c>
      <c r="D14" s="94" t="s">
        <v>169</v>
      </c>
    </row>
    <row r="15" spans="1:4" x14ac:dyDescent="0.25">
      <c r="A15" s="96">
        <v>42938.601238426003</v>
      </c>
      <c r="B15" s="3">
        <v>43004</v>
      </c>
      <c r="C15" s="95">
        <v>10</v>
      </c>
      <c r="D15" s="94" t="s">
        <v>170</v>
      </c>
    </row>
    <row r="16" spans="1:4" x14ac:dyDescent="0.25">
      <c r="A16" s="96">
        <v>42938.610601852</v>
      </c>
      <c r="B16" s="3">
        <v>43004</v>
      </c>
      <c r="C16" s="95">
        <v>40</v>
      </c>
      <c r="D16" s="94" t="s">
        <v>171</v>
      </c>
    </row>
    <row r="17" spans="1:4" x14ac:dyDescent="0.25">
      <c r="A17" s="96">
        <v>42938.644930556002</v>
      </c>
      <c r="B17" s="3">
        <v>43004</v>
      </c>
      <c r="C17" s="95">
        <v>20</v>
      </c>
      <c r="D17" s="94" t="s">
        <v>171</v>
      </c>
    </row>
    <row r="18" spans="1:4" x14ac:dyDescent="0.25">
      <c r="A18" s="96">
        <v>42938.675729167</v>
      </c>
      <c r="B18" s="3">
        <v>43004</v>
      </c>
      <c r="C18" s="95">
        <v>10</v>
      </c>
      <c r="D18" s="94" t="s">
        <v>172</v>
      </c>
    </row>
    <row r="19" spans="1:4" x14ac:dyDescent="0.25">
      <c r="A19" s="96">
        <v>42940.023865741001</v>
      </c>
      <c r="B19" s="3">
        <v>43004</v>
      </c>
      <c r="C19" s="95">
        <v>20</v>
      </c>
      <c r="D19" s="94" t="s">
        <v>173</v>
      </c>
    </row>
    <row r="20" spans="1:4" x14ac:dyDescent="0.25">
      <c r="A20" s="96">
        <v>42941.485833332998</v>
      </c>
      <c r="B20" s="3">
        <v>43004</v>
      </c>
      <c r="C20" s="95">
        <v>100</v>
      </c>
      <c r="D20" s="94" t="s">
        <v>174</v>
      </c>
    </row>
    <row r="21" spans="1:4" x14ac:dyDescent="0.25">
      <c r="A21" s="96">
        <v>42941.502465277998</v>
      </c>
      <c r="B21" s="3">
        <v>43004</v>
      </c>
      <c r="C21" s="95">
        <v>100</v>
      </c>
      <c r="D21" s="94" t="s">
        <v>175</v>
      </c>
    </row>
    <row r="22" spans="1:4" x14ac:dyDescent="0.25">
      <c r="A22" s="96">
        <v>42941.640555555998</v>
      </c>
      <c r="B22" s="3">
        <v>43004</v>
      </c>
      <c r="C22" s="95">
        <v>100</v>
      </c>
      <c r="D22" s="94" t="s">
        <v>176</v>
      </c>
    </row>
    <row r="23" spans="1:4" x14ac:dyDescent="0.25">
      <c r="A23" s="96">
        <v>42941.676284722002</v>
      </c>
      <c r="B23" s="3">
        <v>43004</v>
      </c>
      <c r="C23" s="95">
        <v>150</v>
      </c>
      <c r="D23" s="94" t="s">
        <v>177</v>
      </c>
    </row>
    <row r="24" spans="1:4" x14ac:dyDescent="0.25">
      <c r="A24" s="96">
        <v>42941.923425925997</v>
      </c>
      <c r="B24" s="3">
        <v>43004</v>
      </c>
      <c r="C24" s="95">
        <v>40</v>
      </c>
      <c r="D24" s="94" t="s">
        <v>178</v>
      </c>
    </row>
    <row r="25" spans="1:4" x14ac:dyDescent="0.25">
      <c r="A25" s="96">
        <v>42942.621539352003</v>
      </c>
      <c r="B25" s="3">
        <v>43004</v>
      </c>
      <c r="C25" s="95">
        <v>10</v>
      </c>
      <c r="D25" s="94" t="s">
        <v>179</v>
      </c>
    </row>
    <row r="26" spans="1:4" x14ac:dyDescent="0.25">
      <c r="A26" s="96">
        <v>42942.678726851998</v>
      </c>
      <c r="B26" s="3">
        <v>43004</v>
      </c>
      <c r="C26" s="95">
        <v>100</v>
      </c>
      <c r="D26" s="94" t="s">
        <v>180</v>
      </c>
    </row>
    <row r="27" spans="1:4" x14ac:dyDescent="0.25">
      <c r="A27" s="96">
        <v>42944.430011573997</v>
      </c>
      <c r="B27" s="3">
        <v>43004</v>
      </c>
      <c r="C27" s="95">
        <v>50</v>
      </c>
      <c r="D27" s="94" t="s">
        <v>181</v>
      </c>
    </row>
    <row r="28" spans="1:4" x14ac:dyDescent="0.25">
      <c r="A28" s="96">
        <v>42945.733159722004</v>
      </c>
      <c r="B28" s="3">
        <v>43004</v>
      </c>
      <c r="C28" s="95">
        <v>100</v>
      </c>
      <c r="D28" s="94" t="s">
        <v>182</v>
      </c>
    </row>
    <row r="29" spans="1:4" x14ac:dyDescent="0.25">
      <c r="A29" s="96">
        <v>42945.828043980997</v>
      </c>
      <c r="B29" s="3">
        <v>43004</v>
      </c>
      <c r="C29" s="95">
        <v>100</v>
      </c>
      <c r="D29" s="94" t="s">
        <v>183</v>
      </c>
    </row>
    <row r="30" spans="1:4" x14ac:dyDescent="0.25">
      <c r="A30" s="96">
        <v>42947.537233796</v>
      </c>
      <c r="B30" s="3">
        <v>43004</v>
      </c>
      <c r="C30" s="95">
        <v>30</v>
      </c>
      <c r="D30" s="94" t="s">
        <v>184</v>
      </c>
    </row>
    <row r="31" spans="1:4" x14ac:dyDescent="0.25">
      <c r="A31" s="96">
        <v>42950.60349537</v>
      </c>
      <c r="B31" s="3">
        <v>43004</v>
      </c>
      <c r="C31" s="95">
        <v>10</v>
      </c>
      <c r="D31" s="94" t="s">
        <v>185</v>
      </c>
    </row>
    <row r="32" spans="1:4" x14ac:dyDescent="0.25">
      <c r="A32" s="96">
        <v>42950.652812499997</v>
      </c>
      <c r="B32" s="3">
        <v>43004</v>
      </c>
      <c r="C32" s="95">
        <v>200</v>
      </c>
      <c r="D32" s="94" t="s">
        <v>166</v>
      </c>
    </row>
    <row r="33" spans="1:4" x14ac:dyDescent="0.25">
      <c r="A33" s="96">
        <v>42951.862951388997</v>
      </c>
      <c r="B33" s="3">
        <v>43004</v>
      </c>
      <c r="C33" s="95">
        <v>50</v>
      </c>
      <c r="D33" s="94" t="s">
        <v>186</v>
      </c>
    </row>
    <row r="34" spans="1:4" x14ac:dyDescent="0.25">
      <c r="A34" s="96">
        <v>42951.935636574002</v>
      </c>
      <c r="B34" s="3">
        <v>43004</v>
      </c>
      <c r="C34" s="95">
        <v>500</v>
      </c>
      <c r="D34" s="94" t="s">
        <v>187</v>
      </c>
    </row>
    <row r="35" spans="1:4" x14ac:dyDescent="0.25">
      <c r="A35" s="96">
        <v>42952.415347221999</v>
      </c>
      <c r="B35" s="3">
        <v>43004</v>
      </c>
      <c r="C35" s="95">
        <v>100</v>
      </c>
      <c r="D35" s="94" t="s">
        <v>188</v>
      </c>
    </row>
    <row r="36" spans="1:4" x14ac:dyDescent="0.25">
      <c r="A36" s="96">
        <v>42952.630682870004</v>
      </c>
      <c r="B36" s="3">
        <v>43004</v>
      </c>
      <c r="C36" s="95">
        <v>200</v>
      </c>
      <c r="D36" s="94" t="s">
        <v>189</v>
      </c>
    </row>
    <row r="37" spans="1:4" x14ac:dyDescent="0.25">
      <c r="A37" s="96">
        <v>42954.157812500001</v>
      </c>
      <c r="B37" s="3">
        <v>43004</v>
      </c>
      <c r="C37" s="95">
        <v>10</v>
      </c>
      <c r="D37" s="94" t="s">
        <v>171</v>
      </c>
    </row>
    <row r="38" spans="1:4" x14ac:dyDescent="0.25">
      <c r="A38" s="96">
        <v>42954.911469906998</v>
      </c>
      <c r="B38" s="3">
        <v>43004</v>
      </c>
      <c r="C38" s="95">
        <v>500</v>
      </c>
      <c r="D38" s="94" t="s">
        <v>190</v>
      </c>
    </row>
    <row r="39" spans="1:4" x14ac:dyDescent="0.25">
      <c r="A39" s="96">
        <v>42961.924942129997</v>
      </c>
      <c r="B39" s="3">
        <v>43004</v>
      </c>
      <c r="C39" s="95">
        <v>200</v>
      </c>
      <c r="D39" s="94" t="s">
        <v>191</v>
      </c>
    </row>
    <row r="40" spans="1:4" x14ac:dyDescent="0.25">
      <c r="A40" s="96">
        <v>42961.941111111002</v>
      </c>
      <c r="B40" s="3">
        <v>43004</v>
      </c>
      <c r="C40" s="95">
        <v>100</v>
      </c>
      <c r="D40" s="94" t="s">
        <v>192</v>
      </c>
    </row>
    <row r="41" spans="1:4" x14ac:dyDescent="0.25">
      <c r="A41" s="96">
        <v>42962.358923610998</v>
      </c>
      <c r="B41" s="3">
        <v>43004</v>
      </c>
      <c r="C41" s="95">
        <v>200</v>
      </c>
      <c r="D41" s="94" t="s">
        <v>193</v>
      </c>
    </row>
    <row r="42" spans="1:4" x14ac:dyDescent="0.25">
      <c r="A42" s="96">
        <v>42963.448692129998</v>
      </c>
      <c r="B42" s="3">
        <v>43004</v>
      </c>
      <c r="C42" s="95">
        <v>500</v>
      </c>
      <c r="D42" s="94" t="s">
        <v>194</v>
      </c>
    </row>
    <row r="43" spans="1:4" x14ac:dyDescent="0.25">
      <c r="A43" s="96">
        <v>42963.486377314999</v>
      </c>
      <c r="B43" s="3">
        <v>43004</v>
      </c>
      <c r="C43" s="95">
        <v>200</v>
      </c>
      <c r="D43" s="94" t="s">
        <v>195</v>
      </c>
    </row>
    <row r="44" spans="1:4" x14ac:dyDescent="0.25">
      <c r="A44" s="96">
        <v>42963.729490741003</v>
      </c>
      <c r="B44" s="3">
        <v>43004</v>
      </c>
      <c r="C44" s="95">
        <v>500</v>
      </c>
      <c r="D44" s="94" t="s">
        <v>196</v>
      </c>
    </row>
    <row r="45" spans="1:4" x14ac:dyDescent="0.25">
      <c r="A45" s="96">
        <v>42963.913124999999</v>
      </c>
      <c r="B45" s="3">
        <v>43004</v>
      </c>
      <c r="C45" s="95">
        <v>100</v>
      </c>
      <c r="D45" s="94" t="s">
        <v>197</v>
      </c>
    </row>
    <row r="46" spans="1:4" x14ac:dyDescent="0.25">
      <c r="A46" s="96">
        <v>42964.481249999997</v>
      </c>
      <c r="B46" s="3">
        <v>43004</v>
      </c>
      <c r="C46" s="95">
        <v>200</v>
      </c>
      <c r="D46" s="94" t="s">
        <v>198</v>
      </c>
    </row>
    <row r="47" spans="1:4" x14ac:dyDescent="0.25">
      <c r="A47" s="96">
        <v>42965.472858795998</v>
      </c>
      <c r="B47" s="3">
        <v>43004</v>
      </c>
      <c r="C47" s="95">
        <v>50</v>
      </c>
      <c r="D47" s="94" t="s">
        <v>199</v>
      </c>
    </row>
    <row r="48" spans="1:4" x14ac:dyDescent="0.25">
      <c r="A48" s="96">
        <v>42965.540231480998</v>
      </c>
      <c r="B48" s="3">
        <v>43004</v>
      </c>
      <c r="C48" s="95">
        <v>100</v>
      </c>
      <c r="D48" s="94" t="s">
        <v>200</v>
      </c>
    </row>
    <row r="49" spans="1:7" x14ac:dyDescent="0.25">
      <c r="A49" s="96">
        <v>42966.317222222002</v>
      </c>
      <c r="B49" s="3">
        <v>43004</v>
      </c>
      <c r="C49" s="95">
        <v>200</v>
      </c>
      <c r="D49" s="94" t="s">
        <v>166</v>
      </c>
    </row>
    <row r="50" spans="1:7" x14ac:dyDescent="0.25">
      <c r="A50" s="96">
        <v>42966.763506944</v>
      </c>
      <c r="B50" s="3">
        <v>43004</v>
      </c>
      <c r="C50" s="95">
        <v>600</v>
      </c>
      <c r="D50" s="94" t="s">
        <v>189</v>
      </c>
    </row>
    <row r="51" spans="1:7" x14ac:dyDescent="0.25">
      <c r="A51" s="96">
        <v>42967.404062499998</v>
      </c>
      <c r="B51" s="3">
        <v>43004</v>
      </c>
      <c r="C51" s="95">
        <v>100</v>
      </c>
      <c r="D51" s="94" t="s">
        <v>201</v>
      </c>
    </row>
    <row r="52" spans="1:7" x14ac:dyDescent="0.25">
      <c r="A52" s="96">
        <v>42970.669710647999</v>
      </c>
      <c r="B52" s="3">
        <v>43004</v>
      </c>
      <c r="C52" s="95">
        <v>500</v>
      </c>
      <c r="D52" s="94" t="s">
        <v>202</v>
      </c>
    </row>
    <row r="53" spans="1:7" x14ac:dyDescent="0.25">
      <c r="A53" s="96">
        <v>42971.691168981</v>
      </c>
      <c r="B53" s="3">
        <v>43004</v>
      </c>
      <c r="C53" s="95">
        <v>400</v>
      </c>
      <c r="D53" s="94" t="s">
        <v>203</v>
      </c>
    </row>
    <row r="54" spans="1:7" x14ac:dyDescent="0.25">
      <c r="A54" s="96">
        <v>42972.018958332999</v>
      </c>
      <c r="B54" s="3">
        <v>43004</v>
      </c>
      <c r="C54" s="95">
        <v>200</v>
      </c>
      <c r="D54" s="94" t="s">
        <v>204</v>
      </c>
    </row>
    <row r="55" spans="1:7" x14ac:dyDescent="0.25">
      <c r="A55" s="96">
        <v>42976.130173611004</v>
      </c>
      <c r="B55" s="3">
        <v>43004</v>
      </c>
      <c r="C55" s="95">
        <v>300</v>
      </c>
      <c r="D55" s="94" t="s">
        <v>205</v>
      </c>
    </row>
    <row r="56" spans="1:7" x14ac:dyDescent="0.25">
      <c r="A56" s="96">
        <v>42976.184652778</v>
      </c>
      <c r="B56" s="3">
        <v>43004</v>
      </c>
      <c r="C56" s="95">
        <v>150</v>
      </c>
      <c r="D56" s="94" t="s">
        <v>206</v>
      </c>
    </row>
    <row r="57" spans="1:7" x14ac:dyDescent="0.25">
      <c r="A57" s="96">
        <v>42976.261516204002</v>
      </c>
      <c r="B57" s="3">
        <v>43004</v>
      </c>
      <c r="C57" s="95">
        <v>20</v>
      </c>
      <c r="D57" s="94" t="s">
        <v>207</v>
      </c>
    </row>
    <row r="58" spans="1:7" x14ac:dyDescent="0.25">
      <c r="A58" s="96">
        <v>42977.062118055997</v>
      </c>
      <c r="B58" s="3">
        <v>43004</v>
      </c>
      <c r="C58" s="95">
        <v>300</v>
      </c>
      <c r="D58" s="94" t="s">
        <v>208</v>
      </c>
    </row>
    <row r="59" spans="1:7" x14ac:dyDescent="0.25">
      <c r="A59" s="96">
        <v>42977.384733796003</v>
      </c>
      <c r="B59" s="3">
        <v>43004</v>
      </c>
      <c r="C59" s="95">
        <v>200</v>
      </c>
      <c r="D59" s="94" t="s">
        <v>209</v>
      </c>
    </row>
    <row r="60" spans="1:7" x14ac:dyDescent="0.25">
      <c r="A60" s="96">
        <v>42977.425462963001</v>
      </c>
      <c r="B60" s="3">
        <v>43004</v>
      </c>
      <c r="C60" s="95">
        <v>500</v>
      </c>
      <c r="D60" s="94" t="s">
        <v>210</v>
      </c>
      <c r="G60" s="72"/>
    </row>
    <row r="61" spans="1:7" x14ac:dyDescent="0.25">
      <c r="A61" s="96">
        <v>42978.318124999998</v>
      </c>
      <c r="B61" s="3">
        <v>43004</v>
      </c>
      <c r="C61" s="95">
        <v>40</v>
      </c>
      <c r="D61" s="94" t="s">
        <v>211</v>
      </c>
    </row>
    <row r="62" spans="1:7" x14ac:dyDescent="0.25">
      <c r="A62" s="96">
        <v>42978.392592593002</v>
      </c>
      <c r="B62" s="3">
        <v>43004</v>
      </c>
      <c r="C62" s="95">
        <v>200</v>
      </c>
      <c r="D62" s="94" t="s">
        <v>212</v>
      </c>
    </row>
    <row r="63" spans="1:7" x14ac:dyDescent="0.25">
      <c r="A63" s="96">
        <v>42979.345671296003</v>
      </c>
      <c r="B63" s="3">
        <v>43004</v>
      </c>
      <c r="C63" s="117">
        <v>50</v>
      </c>
      <c r="D63" s="94" t="s">
        <v>360</v>
      </c>
    </row>
    <row r="64" spans="1:7" x14ac:dyDescent="0.25">
      <c r="A64" s="96">
        <v>42981.645451388998</v>
      </c>
      <c r="B64" s="3">
        <v>43004</v>
      </c>
      <c r="C64" s="117">
        <v>50</v>
      </c>
      <c r="D64" s="94" t="s">
        <v>186</v>
      </c>
    </row>
    <row r="65" spans="1:4" x14ac:dyDescent="0.25">
      <c r="A65" s="96">
        <v>42982.991469907</v>
      </c>
      <c r="B65" s="3">
        <v>43004</v>
      </c>
      <c r="C65" s="117">
        <v>100</v>
      </c>
      <c r="D65" s="94" t="s">
        <v>361</v>
      </c>
    </row>
    <row r="66" spans="1:4" x14ac:dyDescent="0.25">
      <c r="A66" s="96">
        <v>42984.505057870003</v>
      </c>
      <c r="B66" s="3">
        <v>43004</v>
      </c>
      <c r="C66" s="117">
        <v>100</v>
      </c>
      <c r="D66" s="94" t="s">
        <v>166</v>
      </c>
    </row>
    <row r="67" spans="1:4" x14ac:dyDescent="0.25">
      <c r="A67" s="96">
        <v>42984.625393519003</v>
      </c>
      <c r="B67" s="3">
        <v>43004</v>
      </c>
      <c r="C67" s="117">
        <v>100</v>
      </c>
      <c r="D67" s="94" t="s">
        <v>166</v>
      </c>
    </row>
    <row r="68" spans="1:4" x14ac:dyDescent="0.25">
      <c r="A68" s="96">
        <v>42984.902893519</v>
      </c>
      <c r="B68" s="3">
        <v>43004</v>
      </c>
      <c r="C68" s="117">
        <v>100</v>
      </c>
      <c r="D68" s="94" t="s">
        <v>166</v>
      </c>
    </row>
    <row r="69" spans="1:4" x14ac:dyDescent="0.25">
      <c r="A69" s="96">
        <v>42985.357592592998</v>
      </c>
      <c r="B69" s="3">
        <v>43004</v>
      </c>
      <c r="C69" s="117">
        <v>100</v>
      </c>
      <c r="D69" s="94" t="s">
        <v>166</v>
      </c>
    </row>
    <row r="70" spans="1:4" x14ac:dyDescent="0.25">
      <c r="A70" s="96">
        <v>42986.278252315002</v>
      </c>
      <c r="B70" s="3">
        <v>43004</v>
      </c>
      <c r="C70" s="117">
        <v>100</v>
      </c>
      <c r="D70" s="94" t="s">
        <v>166</v>
      </c>
    </row>
    <row r="71" spans="1:4" x14ac:dyDescent="0.25">
      <c r="A71" s="96">
        <v>42987.271828703997</v>
      </c>
      <c r="B71" s="3">
        <v>43004</v>
      </c>
      <c r="C71" s="117">
        <v>100</v>
      </c>
      <c r="D71" s="94" t="s">
        <v>166</v>
      </c>
    </row>
    <row r="72" spans="1:4" x14ac:dyDescent="0.25">
      <c r="A72" s="96">
        <v>42989.653344906998</v>
      </c>
      <c r="B72" s="3">
        <v>43004</v>
      </c>
      <c r="C72" s="117">
        <v>100</v>
      </c>
      <c r="D72" s="94" t="s">
        <v>167</v>
      </c>
    </row>
    <row r="73" spans="1:4" x14ac:dyDescent="0.25">
      <c r="A73" s="96">
        <v>42992.767696759001</v>
      </c>
      <c r="B73" s="3">
        <v>43004</v>
      </c>
      <c r="C73" s="117">
        <v>200</v>
      </c>
      <c r="D73" s="94" t="s">
        <v>166</v>
      </c>
    </row>
    <row r="74" spans="1:4" x14ac:dyDescent="0.25">
      <c r="A74" s="96">
        <v>42994.910092593003</v>
      </c>
      <c r="B74" s="3">
        <v>43004</v>
      </c>
      <c r="C74" s="117">
        <v>100</v>
      </c>
      <c r="D74" s="94" t="s">
        <v>362</v>
      </c>
    </row>
    <row r="75" spans="1:4" x14ac:dyDescent="0.25">
      <c r="A75" s="96">
        <v>42994.992060185003</v>
      </c>
      <c r="B75" s="3">
        <v>43004</v>
      </c>
      <c r="C75" s="117">
        <v>300</v>
      </c>
      <c r="D75" s="94" t="s">
        <v>363</v>
      </c>
    </row>
    <row r="76" spans="1:4" x14ac:dyDescent="0.25">
      <c r="A76" s="96">
        <v>42995.723784722002</v>
      </c>
      <c r="B76" s="3">
        <v>43004</v>
      </c>
      <c r="C76" s="117">
        <v>100</v>
      </c>
      <c r="D76" s="94" t="s">
        <v>364</v>
      </c>
    </row>
    <row r="77" spans="1:4" x14ac:dyDescent="0.25">
      <c r="A77" s="96">
        <v>42995.868009259</v>
      </c>
      <c r="B77" s="3">
        <v>43004</v>
      </c>
      <c r="C77" s="117">
        <v>66</v>
      </c>
      <c r="D77" s="94" t="s">
        <v>186</v>
      </c>
    </row>
    <row r="78" spans="1:4" x14ac:dyDescent="0.25">
      <c r="A78" s="96">
        <v>42997.659641204002</v>
      </c>
      <c r="B78" s="3">
        <v>43004</v>
      </c>
      <c r="C78" s="117">
        <v>500</v>
      </c>
      <c r="D78" s="94" t="s">
        <v>166</v>
      </c>
    </row>
    <row r="79" spans="1:4" x14ac:dyDescent="0.25">
      <c r="A79" s="96">
        <v>42997.678819444001</v>
      </c>
      <c r="B79" s="3">
        <v>43004</v>
      </c>
      <c r="C79" s="117">
        <v>50</v>
      </c>
      <c r="D79" s="94" t="s">
        <v>186</v>
      </c>
    </row>
    <row r="80" spans="1:4" x14ac:dyDescent="0.25">
      <c r="A80" s="96">
        <v>43002.530312499999</v>
      </c>
      <c r="B80" s="3">
        <v>43004</v>
      </c>
      <c r="C80" s="117">
        <v>147</v>
      </c>
      <c r="D80" s="94" t="s">
        <v>186</v>
      </c>
    </row>
    <row r="81" spans="1:4" x14ac:dyDescent="0.25">
      <c r="A81" s="96">
        <v>43003.259490741002</v>
      </c>
      <c r="B81" s="3"/>
      <c r="C81" s="117">
        <v>200</v>
      </c>
      <c r="D81" s="94" t="s">
        <v>166</v>
      </c>
    </row>
    <row r="82" spans="1:4" x14ac:dyDescent="0.25">
      <c r="A82" s="96">
        <v>43003.588587963</v>
      </c>
      <c r="B82" s="3"/>
      <c r="C82" s="117">
        <v>300</v>
      </c>
      <c r="D82" s="94" t="s">
        <v>204</v>
      </c>
    </row>
    <row r="83" spans="1:4" x14ac:dyDescent="0.25">
      <c r="A83" s="96">
        <v>43003.594675925997</v>
      </c>
      <c r="B83" s="3"/>
      <c r="C83" s="117">
        <v>200</v>
      </c>
      <c r="D83" s="94" t="s">
        <v>166</v>
      </c>
    </row>
    <row r="84" spans="1:4" x14ac:dyDescent="0.25">
      <c r="A84" s="96">
        <v>43004.705960648003</v>
      </c>
      <c r="B84" s="3"/>
      <c r="C84" s="117">
        <v>40</v>
      </c>
      <c r="D84" s="94" t="s">
        <v>186</v>
      </c>
    </row>
    <row r="85" spans="1:4" x14ac:dyDescent="0.25">
      <c r="A85" s="96">
        <v>43005.877222222</v>
      </c>
      <c r="B85" s="3"/>
      <c r="C85" s="117">
        <v>80</v>
      </c>
      <c r="D85" s="94" t="s">
        <v>186</v>
      </c>
    </row>
    <row r="86" spans="1:4" x14ac:dyDescent="0.25">
      <c r="A86" s="96">
        <v>43005.887129629999</v>
      </c>
      <c r="B86" s="3"/>
      <c r="C86" s="117">
        <v>500</v>
      </c>
      <c r="D86" s="94" t="s">
        <v>365</v>
      </c>
    </row>
    <row r="87" spans="1:4" x14ac:dyDescent="0.25">
      <c r="A87" s="96">
        <v>43006.184444443999</v>
      </c>
      <c r="B87" s="3"/>
      <c r="C87" s="117">
        <v>200</v>
      </c>
      <c r="D87" s="94" t="s">
        <v>366</v>
      </c>
    </row>
    <row r="88" spans="1:4" x14ac:dyDescent="0.25">
      <c r="A88" s="96">
        <v>43006.439351852001</v>
      </c>
      <c r="B88" s="3"/>
      <c r="C88" s="117">
        <v>500</v>
      </c>
      <c r="D88" s="94" t="s">
        <v>367</v>
      </c>
    </row>
    <row r="89" spans="1:4" x14ac:dyDescent="0.25">
      <c r="A89" s="96">
        <v>43006.463900463001</v>
      </c>
      <c r="B89" s="3"/>
      <c r="C89" s="117">
        <v>100</v>
      </c>
      <c r="D89" s="94" t="s">
        <v>368</v>
      </c>
    </row>
    <row r="90" spans="1:4" x14ac:dyDescent="0.25">
      <c r="A90" s="96">
        <v>43006.500057869998</v>
      </c>
      <c r="B90" s="3"/>
      <c r="C90" s="117">
        <v>500</v>
      </c>
      <c r="D90" s="94" t="s">
        <v>187</v>
      </c>
    </row>
    <row r="91" spans="1:4" x14ac:dyDescent="0.25">
      <c r="A91" s="96">
        <v>43006.562488426003</v>
      </c>
      <c r="B91" s="3"/>
      <c r="C91" s="117">
        <v>300</v>
      </c>
      <c r="D91" s="94" t="s">
        <v>369</v>
      </c>
    </row>
    <row r="92" spans="1:4" x14ac:dyDescent="0.25">
      <c r="A92" s="96">
        <v>43006.568055556003</v>
      </c>
      <c r="B92" s="3"/>
      <c r="C92" s="117">
        <v>50</v>
      </c>
      <c r="D92" s="94" t="s">
        <v>370</v>
      </c>
    </row>
    <row r="93" spans="1:4" x14ac:dyDescent="0.25">
      <c r="A93" s="96">
        <v>43006.571273148002</v>
      </c>
      <c r="B93" s="3"/>
      <c r="C93" s="117">
        <v>10</v>
      </c>
      <c r="D93" s="94" t="s">
        <v>371</v>
      </c>
    </row>
    <row r="94" spans="1:4" x14ac:dyDescent="0.25">
      <c r="A94" s="96">
        <v>43006.63837963</v>
      </c>
      <c r="B94" s="3"/>
      <c r="C94" s="117">
        <v>100</v>
      </c>
      <c r="D94" s="94" t="s">
        <v>372</v>
      </c>
    </row>
    <row r="95" spans="1:4" x14ac:dyDescent="0.25">
      <c r="A95" s="96">
        <v>43006.675914352003</v>
      </c>
      <c r="B95" s="3"/>
      <c r="C95" s="117">
        <v>300</v>
      </c>
      <c r="D95" s="94" t="s">
        <v>373</v>
      </c>
    </row>
    <row r="96" spans="1:4" x14ac:dyDescent="0.25">
      <c r="A96" s="96">
        <v>43006.783460648003</v>
      </c>
      <c r="B96" s="3"/>
      <c r="C96" s="117">
        <v>300</v>
      </c>
      <c r="D96" s="94" t="s">
        <v>374</v>
      </c>
    </row>
    <row r="97" spans="1:4" x14ac:dyDescent="0.25">
      <c r="A97" s="96">
        <v>43006.878009259002</v>
      </c>
      <c r="B97" s="3"/>
      <c r="C97" s="117">
        <v>100</v>
      </c>
      <c r="D97" s="94" t="s">
        <v>375</v>
      </c>
    </row>
    <row r="98" spans="1:4" x14ac:dyDescent="0.25">
      <c r="A98" s="96">
        <v>43006.982013888999</v>
      </c>
      <c r="B98" s="3"/>
      <c r="C98" s="117">
        <v>100</v>
      </c>
      <c r="D98" s="94" t="s">
        <v>376</v>
      </c>
    </row>
    <row r="99" spans="1:4" x14ac:dyDescent="0.25">
      <c r="A99" s="96">
        <v>43008.545266203997</v>
      </c>
      <c r="B99" s="3"/>
      <c r="C99" s="117">
        <v>50</v>
      </c>
      <c r="D99" s="94" t="s">
        <v>186</v>
      </c>
    </row>
    <row r="100" spans="1:4" x14ac:dyDescent="0.25">
      <c r="A100" s="96">
        <v>43008.768217593002</v>
      </c>
      <c r="B100" s="3"/>
      <c r="C100" s="117">
        <v>300</v>
      </c>
      <c r="D100" s="94" t="s">
        <v>166</v>
      </c>
    </row>
    <row r="101" spans="1:4" ht="30" customHeight="1" x14ac:dyDescent="0.25">
      <c r="A101" s="143" t="s">
        <v>30</v>
      </c>
      <c r="B101" s="144"/>
      <c r="C101" s="78">
        <f>SUM(C9:C80)-1304.24</f>
        <v>10098.76</v>
      </c>
      <c r="D101" s="76"/>
    </row>
    <row r="102" spans="1:4" ht="30" customHeight="1" x14ac:dyDescent="0.25">
      <c r="A102" s="143" t="s">
        <v>214</v>
      </c>
      <c r="B102" s="144"/>
      <c r="C102" s="78">
        <f>SUM(C81:C100)-338.4</f>
        <v>3891.6</v>
      </c>
      <c r="D102" s="76"/>
    </row>
    <row r="103" spans="1:4" x14ac:dyDescent="0.25">
      <c r="C103" s="77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A102:B102"/>
    <mergeCell ref="B1:D1"/>
    <mergeCell ref="B2:D2"/>
    <mergeCell ref="B4:D4"/>
    <mergeCell ref="B5:D5"/>
    <mergeCell ref="C6:D6"/>
    <mergeCell ref="A101:B101"/>
  </mergeCells>
  <pageMargins left="0.7" right="0.7" top="0.75" bottom="0.75" header="0.3" footer="0.3"/>
  <ignoredErrors>
    <ignoredError sqref="D9:D62 D63:D100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6"/>
  <sheetViews>
    <sheetView showGridLines="0" workbookViewId="0">
      <selection activeCell="A8" sqref="A8"/>
    </sheetView>
  </sheetViews>
  <sheetFormatPr defaultRowHeight="15" x14ac:dyDescent="0.25"/>
  <cols>
    <col min="1" max="2" width="20.7109375" customWidth="1"/>
    <col min="3" max="3" width="40.7109375" customWidth="1"/>
    <col min="4" max="4" width="60.7109375" customWidth="1"/>
  </cols>
  <sheetData>
    <row r="1" spans="1:4" ht="18.75" x14ac:dyDescent="0.3">
      <c r="B1" s="138" t="s">
        <v>18</v>
      </c>
      <c r="C1" s="138"/>
      <c r="D1" s="138"/>
    </row>
    <row r="2" spans="1:4" ht="18.75" x14ac:dyDescent="0.3">
      <c r="B2" s="138" t="s">
        <v>19</v>
      </c>
      <c r="C2" s="138"/>
      <c r="D2" s="138"/>
    </row>
    <row r="3" spans="1:4" ht="18" customHeight="1" x14ac:dyDescent="0.3">
      <c r="B3" s="8"/>
      <c r="C3" s="8"/>
      <c r="D3" s="8"/>
    </row>
    <row r="4" spans="1:4" ht="18.75" x14ac:dyDescent="0.25">
      <c r="B4" s="139" t="s">
        <v>11</v>
      </c>
      <c r="C4" s="139"/>
      <c r="D4" s="139"/>
    </row>
    <row r="5" spans="1:4" ht="18.75" x14ac:dyDescent="0.25">
      <c r="B5" s="139" t="s">
        <v>17</v>
      </c>
      <c r="C5" s="139"/>
      <c r="D5" s="139"/>
    </row>
    <row r="6" spans="1:4" ht="18.75" x14ac:dyDescent="0.3">
      <c r="B6" s="140" t="s">
        <v>221</v>
      </c>
      <c r="C6" s="140"/>
      <c r="D6" s="140"/>
    </row>
    <row r="9" spans="1:4" x14ac:dyDescent="0.25">
      <c r="A9" s="10" t="s">
        <v>0</v>
      </c>
      <c r="B9" s="28" t="s">
        <v>7</v>
      </c>
      <c r="C9" s="28" t="s">
        <v>1</v>
      </c>
      <c r="D9" s="29" t="s">
        <v>36</v>
      </c>
    </row>
    <row r="10" spans="1:4" x14ac:dyDescent="0.25">
      <c r="A10" s="145" t="s">
        <v>43</v>
      </c>
      <c r="B10" s="146"/>
      <c r="C10" s="146"/>
      <c r="D10" s="147"/>
    </row>
    <row r="11" spans="1:4" x14ac:dyDescent="0.25">
      <c r="A11" s="86">
        <v>42979</v>
      </c>
      <c r="B11" s="87">
        <v>500</v>
      </c>
      <c r="C11" s="88" t="s">
        <v>377</v>
      </c>
      <c r="D11" s="88" t="s">
        <v>47</v>
      </c>
    </row>
    <row r="12" spans="1:4" x14ac:dyDescent="0.25">
      <c r="A12" s="86">
        <v>42991</v>
      </c>
      <c r="B12" s="87">
        <v>10</v>
      </c>
      <c r="C12" s="88" t="s">
        <v>437</v>
      </c>
      <c r="D12" s="88" t="s">
        <v>47</v>
      </c>
    </row>
    <row r="13" spans="1:4" x14ac:dyDescent="0.25">
      <c r="A13" s="10" t="s">
        <v>2</v>
      </c>
      <c r="B13" s="30">
        <f>SUM(B11:B12)</f>
        <v>510</v>
      </c>
      <c r="C13" s="30"/>
      <c r="D13" s="31"/>
    </row>
    <row r="16" spans="1:4" x14ac:dyDescent="0.25">
      <c r="A16" s="65"/>
    </row>
  </sheetData>
  <sheetProtection password="C6E7" sheet="1" formatCells="0" formatColumns="0" formatRows="0" insertColumns="0" insertRows="0" insertHyperlinks="0" deleteColumns="0" deleteRows="0" sort="0" autoFilter="0" pivotTables="0"/>
  <mergeCells count="6">
    <mergeCell ref="B1:D1"/>
    <mergeCell ref="A10:D10"/>
    <mergeCell ref="B2:D2"/>
    <mergeCell ref="B4:D4"/>
    <mergeCell ref="B5:D5"/>
    <mergeCell ref="B6:D6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128"/>
  <sheetViews>
    <sheetView showGridLines="0" workbookViewId="0">
      <selection activeCell="A8" sqref="A8"/>
    </sheetView>
  </sheetViews>
  <sheetFormatPr defaultRowHeight="15" x14ac:dyDescent="0.25"/>
  <cols>
    <col min="1" max="2" width="20.7109375" customWidth="1"/>
    <col min="3" max="3" width="40.7109375" customWidth="1"/>
    <col min="4" max="4" width="58.42578125" customWidth="1"/>
  </cols>
  <sheetData>
    <row r="1" spans="1:4" ht="18.75" x14ac:dyDescent="0.3">
      <c r="B1" s="138" t="s">
        <v>18</v>
      </c>
      <c r="C1" s="138"/>
      <c r="D1" s="138"/>
    </row>
    <row r="2" spans="1:4" ht="18.75" x14ac:dyDescent="0.3">
      <c r="B2" s="138" t="s">
        <v>19</v>
      </c>
      <c r="C2" s="138"/>
      <c r="D2" s="138"/>
    </row>
    <row r="3" spans="1:4" ht="18" customHeight="1" x14ac:dyDescent="0.3">
      <c r="B3" s="8"/>
      <c r="C3" s="8"/>
    </row>
    <row r="4" spans="1:4" ht="18.75" x14ac:dyDescent="0.25">
      <c r="B4" s="139" t="s">
        <v>11</v>
      </c>
      <c r="C4" s="139"/>
      <c r="D4" s="139"/>
    </row>
    <row r="5" spans="1:4" ht="18.75" x14ac:dyDescent="0.25">
      <c r="B5" s="139" t="s">
        <v>20</v>
      </c>
      <c r="C5" s="139"/>
      <c r="D5" s="139"/>
    </row>
    <row r="6" spans="1:4" ht="18.75" x14ac:dyDescent="0.3">
      <c r="B6" s="140" t="s">
        <v>221</v>
      </c>
      <c r="C6" s="140"/>
      <c r="D6" s="140"/>
    </row>
    <row r="9" spans="1:4" x14ac:dyDescent="0.25">
      <c r="A9" s="10" t="s">
        <v>0</v>
      </c>
      <c r="B9" s="28" t="s">
        <v>7</v>
      </c>
      <c r="C9" s="53" t="s">
        <v>1</v>
      </c>
      <c r="D9" s="29" t="s">
        <v>36</v>
      </c>
    </row>
    <row r="10" spans="1:4" x14ac:dyDescent="0.25">
      <c r="A10" s="145" t="s">
        <v>43</v>
      </c>
      <c r="B10" s="146"/>
      <c r="C10" s="146"/>
      <c r="D10" s="147"/>
    </row>
    <row r="11" spans="1:4" x14ac:dyDescent="0.25">
      <c r="A11" s="100" t="s">
        <v>261</v>
      </c>
      <c r="B11" s="101">
        <v>3500</v>
      </c>
      <c r="C11" s="109" t="s">
        <v>262</v>
      </c>
      <c r="D11" s="110" t="s">
        <v>47</v>
      </c>
    </row>
    <row r="12" spans="1:4" ht="15" customHeight="1" x14ac:dyDescent="0.25">
      <c r="A12" s="100" t="s">
        <v>253</v>
      </c>
      <c r="B12" s="101">
        <v>9000</v>
      </c>
      <c r="C12" s="109" t="s">
        <v>71</v>
      </c>
      <c r="D12" s="110" t="s">
        <v>263</v>
      </c>
    </row>
    <row r="13" spans="1:4" ht="15" customHeight="1" x14ac:dyDescent="0.25">
      <c r="A13" s="100" t="s">
        <v>253</v>
      </c>
      <c r="B13" s="101">
        <v>2000</v>
      </c>
      <c r="C13" s="109" t="s">
        <v>71</v>
      </c>
      <c r="D13" s="110" t="s">
        <v>264</v>
      </c>
    </row>
    <row r="14" spans="1:4" ht="15" customHeight="1" x14ac:dyDescent="0.25">
      <c r="A14" s="100" t="s">
        <v>253</v>
      </c>
      <c r="B14" s="101">
        <v>8500</v>
      </c>
      <c r="C14" s="109" t="s">
        <v>71</v>
      </c>
      <c r="D14" s="110" t="s">
        <v>265</v>
      </c>
    </row>
    <row r="15" spans="1:4" ht="15" customHeight="1" x14ac:dyDescent="0.25">
      <c r="A15" s="100" t="s">
        <v>253</v>
      </c>
      <c r="B15" s="101">
        <v>500</v>
      </c>
      <c r="C15" s="109" t="s">
        <v>266</v>
      </c>
      <c r="D15" s="110" t="s">
        <v>47</v>
      </c>
    </row>
    <row r="16" spans="1:4" ht="15" customHeight="1" x14ac:dyDescent="0.25">
      <c r="A16" s="100" t="s">
        <v>253</v>
      </c>
      <c r="B16" s="101">
        <v>500</v>
      </c>
      <c r="C16" s="109" t="s">
        <v>49</v>
      </c>
      <c r="D16" s="110" t="s">
        <v>47</v>
      </c>
    </row>
    <row r="17" spans="1:4" ht="15" customHeight="1" x14ac:dyDescent="0.25">
      <c r="A17" s="100" t="s">
        <v>253</v>
      </c>
      <c r="B17" s="101">
        <v>200</v>
      </c>
      <c r="C17" s="109" t="s">
        <v>50</v>
      </c>
      <c r="D17" s="110" t="s">
        <v>47</v>
      </c>
    </row>
    <row r="18" spans="1:4" ht="15" customHeight="1" x14ac:dyDescent="0.25">
      <c r="A18" s="100" t="s">
        <v>253</v>
      </c>
      <c r="B18" s="101">
        <v>100</v>
      </c>
      <c r="C18" s="109" t="s">
        <v>51</v>
      </c>
      <c r="D18" s="110" t="s">
        <v>47</v>
      </c>
    </row>
    <row r="19" spans="1:4" ht="15" customHeight="1" x14ac:dyDescent="0.25">
      <c r="A19" s="100" t="s">
        <v>253</v>
      </c>
      <c r="B19" s="101">
        <v>1000</v>
      </c>
      <c r="C19" s="109" t="s">
        <v>46</v>
      </c>
      <c r="D19" s="110" t="s">
        <v>47</v>
      </c>
    </row>
    <row r="20" spans="1:4" ht="15" customHeight="1" x14ac:dyDescent="0.25">
      <c r="A20" s="100" t="s">
        <v>253</v>
      </c>
      <c r="B20" s="101">
        <v>150</v>
      </c>
      <c r="C20" s="109" t="s">
        <v>267</v>
      </c>
      <c r="D20" s="110" t="s">
        <v>47</v>
      </c>
    </row>
    <row r="21" spans="1:4" ht="15" customHeight="1" x14ac:dyDescent="0.25">
      <c r="A21" s="100" t="s">
        <v>253</v>
      </c>
      <c r="B21" s="101">
        <v>300</v>
      </c>
      <c r="C21" s="109" t="s">
        <v>61</v>
      </c>
      <c r="D21" s="110" t="s">
        <v>47</v>
      </c>
    </row>
    <row r="22" spans="1:4" ht="15" customHeight="1" x14ac:dyDescent="0.25">
      <c r="A22" s="100" t="s">
        <v>253</v>
      </c>
      <c r="B22" s="101">
        <v>1400</v>
      </c>
      <c r="C22" s="109" t="s">
        <v>268</v>
      </c>
      <c r="D22" s="110" t="s">
        <v>47</v>
      </c>
    </row>
    <row r="23" spans="1:4" ht="15" customHeight="1" x14ac:dyDescent="0.25">
      <c r="A23" s="100" t="s">
        <v>269</v>
      </c>
      <c r="B23" s="101">
        <v>2700</v>
      </c>
      <c r="C23" s="109" t="s">
        <v>52</v>
      </c>
      <c r="D23" s="110" t="s">
        <v>53</v>
      </c>
    </row>
    <row r="24" spans="1:4" ht="15" customHeight="1" x14ac:dyDescent="0.25">
      <c r="A24" s="100" t="s">
        <v>269</v>
      </c>
      <c r="B24" s="101">
        <v>500</v>
      </c>
      <c r="C24" s="109" t="s">
        <v>46</v>
      </c>
      <c r="D24" s="110" t="s">
        <v>47</v>
      </c>
    </row>
    <row r="25" spans="1:4" ht="15" customHeight="1" x14ac:dyDescent="0.25">
      <c r="A25" s="100" t="s">
        <v>269</v>
      </c>
      <c r="B25" s="101">
        <v>1000</v>
      </c>
      <c r="C25" s="109" t="s">
        <v>68</v>
      </c>
      <c r="D25" s="110" t="s">
        <v>47</v>
      </c>
    </row>
    <row r="26" spans="1:4" ht="15" customHeight="1" x14ac:dyDescent="0.25">
      <c r="A26" s="100" t="s">
        <v>227</v>
      </c>
      <c r="B26" s="101">
        <v>150</v>
      </c>
      <c r="C26" s="109" t="s">
        <v>56</v>
      </c>
      <c r="D26" s="110" t="s">
        <v>47</v>
      </c>
    </row>
    <row r="27" spans="1:4" ht="15" customHeight="1" x14ac:dyDescent="0.25">
      <c r="A27" s="100" t="s">
        <v>227</v>
      </c>
      <c r="B27" s="101">
        <v>200</v>
      </c>
      <c r="C27" s="109" t="s">
        <v>270</v>
      </c>
      <c r="D27" s="110" t="s">
        <v>47</v>
      </c>
    </row>
    <row r="28" spans="1:4" ht="15" customHeight="1" x14ac:dyDescent="0.25">
      <c r="A28" s="100" t="s">
        <v>227</v>
      </c>
      <c r="B28" s="101">
        <v>100</v>
      </c>
      <c r="C28" s="109" t="s">
        <v>57</v>
      </c>
      <c r="D28" s="110" t="s">
        <v>47</v>
      </c>
    </row>
    <row r="29" spans="1:4" ht="15" customHeight="1" x14ac:dyDescent="0.25">
      <c r="A29" s="100" t="s">
        <v>227</v>
      </c>
      <c r="B29" s="101">
        <v>164.87</v>
      </c>
      <c r="C29" s="109" t="s">
        <v>90</v>
      </c>
      <c r="D29" s="110" t="s">
        <v>47</v>
      </c>
    </row>
    <row r="30" spans="1:4" ht="15" customHeight="1" x14ac:dyDescent="0.25">
      <c r="A30" s="100" t="s">
        <v>232</v>
      </c>
      <c r="B30" s="101">
        <v>500</v>
      </c>
      <c r="C30" s="109" t="s">
        <v>58</v>
      </c>
      <c r="D30" s="110" t="s">
        <v>47</v>
      </c>
    </row>
    <row r="31" spans="1:4" ht="15" customHeight="1" x14ac:dyDescent="0.25">
      <c r="A31" s="100" t="s">
        <v>232</v>
      </c>
      <c r="B31" s="101">
        <v>200</v>
      </c>
      <c r="C31" s="109" t="s">
        <v>59</v>
      </c>
      <c r="D31" s="110" t="s">
        <v>47</v>
      </c>
    </row>
    <row r="32" spans="1:4" ht="15" customHeight="1" x14ac:dyDescent="0.25">
      <c r="A32" s="100" t="s">
        <v>232</v>
      </c>
      <c r="B32" s="101">
        <v>500</v>
      </c>
      <c r="C32" s="109" t="s">
        <v>54</v>
      </c>
      <c r="D32" s="110" t="s">
        <v>47</v>
      </c>
    </row>
    <row r="33" spans="1:4" x14ac:dyDescent="0.25">
      <c r="A33" s="100" t="s">
        <v>228</v>
      </c>
      <c r="B33" s="101">
        <v>425</v>
      </c>
      <c r="C33" s="109" t="s">
        <v>271</v>
      </c>
      <c r="D33" s="110" t="s">
        <v>47</v>
      </c>
    </row>
    <row r="34" spans="1:4" x14ac:dyDescent="0.25">
      <c r="A34" s="100" t="s">
        <v>228</v>
      </c>
      <c r="B34" s="101">
        <v>2000</v>
      </c>
      <c r="C34" s="109" t="s">
        <v>262</v>
      </c>
      <c r="D34" s="110" t="s">
        <v>47</v>
      </c>
    </row>
    <row r="35" spans="1:4" ht="15" customHeight="1" x14ac:dyDescent="0.25">
      <c r="A35" s="100" t="s">
        <v>228</v>
      </c>
      <c r="B35" s="101">
        <v>350</v>
      </c>
      <c r="C35" s="109" t="s">
        <v>268</v>
      </c>
      <c r="D35" s="110" t="s">
        <v>47</v>
      </c>
    </row>
    <row r="36" spans="1:4" x14ac:dyDescent="0.25">
      <c r="A36" s="100" t="s">
        <v>228</v>
      </c>
      <c r="B36" s="101">
        <v>30</v>
      </c>
      <c r="C36" s="109" t="s">
        <v>62</v>
      </c>
      <c r="D36" s="110" t="s">
        <v>47</v>
      </c>
    </row>
    <row r="37" spans="1:4" ht="15" customHeight="1" x14ac:dyDescent="0.25">
      <c r="A37" s="100" t="s">
        <v>228</v>
      </c>
      <c r="B37" s="101">
        <v>100</v>
      </c>
      <c r="C37" s="109" t="s">
        <v>63</v>
      </c>
      <c r="D37" s="110" t="s">
        <v>47</v>
      </c>
    </row>
    <row r="38" spans="1:4" x14ac:dyDescent="0.25">
      <c r="A38" s="100" t="s">
        <v>228</v>
      </c>
      <c r="B38" s="101">
        <v>150</v>
      </c>
      <c r="C38" s="109" t="s">
        <v>64</v>
      </c>
      <c r="D38" s="110" t="s">
        <v>47</v>
      </c>
    </row>
    <row r="39" spans="1:4" ht="15" customHeight="1" x14ac:dyDescent="0.25">
      <c r="A39" s="100" t="s">
        <v>228</v>
      </c>
      <c r="B39" s="101">
        <v>200</v>
      </c>
      <c r="C39" s="109" t="s">
        <v>272</v>
      </c>
      <c r="D39" s="110" t="s">
        <v>47</v>
      </c>
    </row>
    <row r="40" spans="1:4" x14ac:dyDescent="0.25">
      <c r="A40" s="100" t="s">
        <v>228</v>
      </c>
      <c r="B40" s="101">
        <v>200</v>
      </c>
      <c r="C40" s="109" t="s">
        <v>65</v>
      </c>
      <c r="D40" s="110" t="s">
        <v>47</v>
      </c>
    </row>
    <row r="41" spans="1:4" x14ac:dyDescent="0.25">
      <c r="A41" s="100" t="s">
        <v>237</v>
      </c>
      <c r="B41" s="101">
        <v>1000</v>
      </c>
      <c r="C41" s="109" t="s">
        <v>60</v>
      </c>
      <c r="D41" s="110" t="s">
        <v>47</v>
      </c>
    </row>
    <row r="42" spans="1:4" x14ac:dyDescent="0.25">
      <c r="A42" s="100" t="s">
        <v>237</v>
      </c>
      <c r="B42" s="101">
        <v>1000</v>
      </c>
      <c r="C42" s="109" t="s">
        <v>273</v>
      </c>
      <c r="D42" s="110" t="s">
        <v>47</v>
      </c>
    </row>
    <row r="43" spans="1:4" x14ac:dyDescent="0.25">
      <c r="A43" s="100" t="s">
        <v>237</v>
      </c>
      <c r="B43" s="101">
        <v>350</v>
      </c>
      <c r="C43" s="109" t="s">
        <v>274</v>
      </c>
      <c r="D43" s="110" t="s">
        <v>47</v>
      </c>
    </row>
    <row r="44" spans="1:4" x14ac:dyDescent="0.25">
      <c r="A44" s="100" t="s">
        <v>237</v>
      </c>
      <c r="B44" s="101">
        <v>500</v>
      </c>
      <c r="C44" s="109" t="s">
        <v>91</v>
      </c>
      <c r="D44" s="110" t="s">
        <v>47</v>
      </c>
    </row>
    <row r="45" spans="1:4" x14ac:dyDescent="0.25">
      <c r="A45" s="100" t="s">
        <v>237</v>
      </c>
      <c r="B45" s="101">
        <v>100</v>
      </c>
      <c r="C45" s="109" t="s">
        <v>66</v>
      </c>
      <c r="D45" s="110" t="s">
        <v>47</v>
      </c>
    </row>
    <row r="46" spans="1:4" x14ac:dyDescent="0.25">
      <c r="A46" s="100" t="s">
        <v>237</v>
      </c>
      <c r="B46" s="101">
        <v>150</v>
      </c>
      <c r="C46" s="109" t="s">
        <v>67</v>
      </c>
      <c r="D46" s="110" t="s">
        <v>47</v>
      </c>
    </row>
    <row r="47" spans="1:4" x14ac:dyDescent="0.25">
      <c r="A47" s="100" t="s">
        <v>237</v>
      </c>
      <c r="B47" s="101">
        <v>5000</v>
      </c>
      <c r="C47" s="109" t="s">
        <v>85</v>
      </c>
      <c r="D47" s="110" t="s">
        <v>47</v>
      </c>
    </row>
    <row r="48" spans="1:4" ht="15.75" customHeight="1" x14ac:dyDescent="0.25">
      <c r="A48" s="100" t="s">
        <v>275</v>
      </c>
      <c r="B48" s="101">
        <v>1000</v>
      </c>
      <c r="C48" s="109" t="s">
        <v>276</v>
      </c>
      <c r="D48" s="110" t="s">
        <v>47</v>
      </c>
    </row>
    <row r="49" spans="1:4" x14ac:dyDescent="0.25">
      <c r="A49" s="100" t="s">
        <v>229</v>
      </c>
      <c r="B49" s="101">
        <v>7000</v>
      </c>
      <c r="C49" s="109" t="s">
        <v>52</v>
      </c>
      <c r="D49" s="110" t="s">
        <v>277</v>
      </c>
    </row>
    <row r="50" spans="1:4" x14ac:dyDescent="0.25">
      <c r="A50" s="100" t="s">
        <v>229</v>
      </c>
      <c r="B50" s="101">
        <v>100</v>
      </c>
      <c r="C50" s="109" t="s">
        <v>69</v>
      </c>
      <c r="D50" s="110" t="s">
        <v>47</v>
      </c>
    </row>
    <row r="51" spans="1:4" x14ac:dyDescent="0.25">
      <c r="A51" s="100" t="s">
        <v>229</v>
      </c>
      <c r="B51" s="101">
        <v>500</v>
      </c>
      <c r="C51" s="109" t="s">
        <v>54</v>
      </c>
      <c r="D51" s="110" t="s">
        <v>47</v>
      </c>
    </row>
    <row r="52" spans="1:4" ht="16.5" customHeight="1" x14ac:dyDescent="0.25">
      <c r="A52" s="100" t="s">
        <v>239</v>
      </c>
      <c r="B52" s="101">
        <v>1060</v>
      </c>
      <c r="C52" s="109" t="s">
        <v>262</v>
      </c>
      <c r="D52" s="110" t="s">
        <v>47</v>
      </c>
    </row>
    <row r="53" spans="1:4" x14ac:dyDescent="0.25">
      <c r="A53" s="100" t="s">
        <v>239</v>
      </c>
      <c r="B53" s="101">
        <v>14592</v>
      </c>
      <c r="C53" s="109" t="s">
        <v>278</v>
      </c>
      <c r="D53" s="110" t="s">
        <v>47</v>
      </c>
    </row>
    <row r="54" spans="1:4" x14ac:dyDescent="0.25">
      <c r="A54" s="100" t="s">
        <v>239</v>
      </c>
      <c r="B54" s="101">
        <v>1000</v>
      </c>
      <c r="C54" s="109" t="s">
        <v>279</v>
      </c>
      <c r="D54" s="110" t="s">
        <v>47</v>
      </c>
    </row>
    <row r="55" spans="1:4" x14ac:dyDescent="0.25">
      <c r="A55" s="100" t="s">
        <v>239</v>
      </c>
      <c r="B55" s="101">
        <v>100</v>
      </c>
      <c r="C55" s="109" t="s">
        <v>280</v>
      </c>
      <c r="D55" s="110" t="s">
        <v>47</v>
      </c>
    </row>
    <row r="56" spans="1:4" x14ac:dyDescent="0.25">
      <c r="A56" s="100" t="s">
        <v>239</v>
      </c>
      <c r="B56" s="101">
        <v>1000</v>
      </c>
      <c r="C56" s="109" t="s">
        <v>87</v>
      </c>
      <c r="D56" s="110" t="s">
        <v>47</v>
      </c>
    </row>
    <row r="57" spans="1:4" x14ac:dyDescent="0.25">
      <c r="A57" s="100" t="s">
        <v>239</v>
      </c>
      <c r="B57" s="101">
        <v>1000</v>
      </c>
      <c r="C57" s="109" t="s">
        <v>72</v>
      </c>
      <c r="D57" s="110" t="s">
        <v>47</v>
      </c>
    </row>
    <row r="58" spans="1:4" x14ac:dyDescent="0.25">
      <c r="A58" s="100" t="s">
        <v>230</v>
      </c>
      <c r="B58" s="101">
        <v>500</v>
      </c>
      <c r="C58" s="109" t="s">
        <v>73</v>
      </c>
      <c r="D58" s="110" t="s">
        <v>47</v>
      </c>
    </row>
    <row r="59" spans="1:4" x14ac:dyDescent="0.25">
      <c r="A59" s="100" t="s">
        <v>230</v>
      </c>
      <c r="B59" s="101">
        <v>400</v>
      </c>
      <c r="C59" s="109" t="s">
        <v>74</v>
      </c>
      <c r="D59" s="110" t="s">
        <v>47</v>
      </c>
    </row>
    <row r="60" spans="1:4" x14ac:dyDescent="0.25">
      <c r="A60" s="100" t="s">
        <v>230</v>
      </c>
      <c r="B60" s="101">
        <v>1050</v>
      </c>
      <c r="C60" s="109" t="s">
        <v>89</v>
      </c>
      <c r="D60" s="110" t="s">
        <v>47</v>
      </c>
    </row>
    <row r="61" spans="1:4" x14ac:dyDescent="0.25">
      <c r="A61" s="100" t="s">
        <v>230</v>
      </c>
      <c r="B61" s="101">
        <v>100</v>
      </c>
      <c r="C61" s="109" t="s">
        <v>75</v>
      </c>
      <c r="D61" s="110" t="s">
        <v>47</v>
      </c>
    </row>
    <row r="62" spans="1:4" x14ac:dyDescent="0.25">
      <c r="A62" s="100" t="s">
        <v>230</v>
      </c>
      <c r="B62" s="101">
        <v>250</v>
      </c>
      <c r="C62" s="109" t="s">
        <v>281</v>
      </c>
      <c r="D62" s="110" t="s">
        <v>47</v>
      </c>
    </row>
    <row r="63" spans="1:4" x14ac:dyDescent="0.25">
      <c r="A63" s="100" t="s">
        <v>242</v>
      </c>
      <c r="B63" s="101">
        <v>300</v>
      </c>
      <c r="C63" s="109" t="s">
        <v>282</v>
      </c>
      <c r="D63" s="110" t="s">
        <v>47</v>
      </c>
    </row>
    <row r="64" spans="1:4" x14ac:dyDescent="0.25">
      <c r="A64" s="100" t="s">
        <v>257</v>
      </c>
      <c r="B64" s="101">
        <v>50</v>
      </c>
      <c r="C64" s="109" t="s">
        <v>76</v>
      </c>
      <c r="D64" s="110" t="s">
        <v>47</v>
      </c>
    </row>
    <row r="65" spans="1:4" x14ac:dyDescent="0.25">
      <c r="A65" s="100" t="s">
        <v>257</v>
      </c>
      <c r="B65" s="101">
        <v>100</v>
      </c>
      <c r="C65" s="109" t="s">
        <v>77</v>
      </c>
      <c r="D65" s="110" t="s">
        <v>47</v>
      </c>
    </row>
    <row r="66" spans="1:4" x14ac:dyDescent="0.25">
      <c r="A66" s="100" t="s">
        <v>257</v>
      </c>
      <c r="B66" s="101">
        <v>300</v>
      </c>
      <c r="C66" s="109" t="s">
        <v>78</v>
      </c>
      <c r="D66" s="110" t="s">
        <v>47</v>
      </c>
    </row>
    <row r="67" spans="1:4" x14ac:dyDescent="0.25">
      <c r="A67" s="100" t="s">
        <v>257</v>
      </c>
      <c r="B67" s="101">
        <v>1000</v>
      </c>
      <c r="C67" s="109" t="s">
        <v>283</v>
      </c>
      <c r="D67" s="110" t="s">
        <v>47</v>
      </c>
    </row>
    <row r="68" spans="1:4" x14ac:dyDescent="0.25">
      <c r="A68" s="100" t="s">
        <v>257</v>
      </c>
      <c r="B68" s="101">
        <v>500</v>
      </c>
      <c r="C68" s="109" t="s">
        <v>54</v>
      </c>
      <c r="D68" s="110" t="s">
        <v>47</v>
      </c>
    </row>
    <row r="69" spans="1:4" x14ac:dyDescent="0.25">
      <c r="A69" s="100" t="s">
        <v>244</v>
      </c>
      <c r="B69" s="101">
        <v>500</v>
      </c>
      <c r="C69" s="109" t="s">
        <v>79</v>
      </c>
      <c r="D69" s="110" t="s">
        <v>47</v>
      </c>
    </row>
    <row r="70" spans="1:4" x14ac:dyDescent="0.25">
      <c r="A70" s="100" t="s">
        <v>244</v>
      </c>
      <c r="B70" s="101">
        <v>100</v>
      </c>
      <c r="C70" s="109" t="s">
        <v>80</v>
      </c>
      <c r="D70" s="110" t="s">
        <v>47</v>
      </c>
    </row>
    <row r="71" spans="1:4" x14ac:dyDescent="0.25">
      <c r="A71" s="100" t="s">
        <v>244</v>
      </c>
      <c r="B71" s="101">
        <v>300</v>
      </c>
      <c r="C71" s="109" t="s">
        <v>88</v>
      </c>
      <c r="D71" s="110" t="s">
        <v>47</v>
      </c>
    </row>
    <row r="72" spans="1:4" x14ac:dyDescent="0.25">
      <c r="A72" s="100" t="s">
        <v>246</v>
      </c>
      <c r="B72" s="101">
        <v>500</v>
      </c>
      <c r="C72" s="109" t="s">
        <v>81</v>
      </c>
      <c r="D72" s="110" t="s">
        <v>47</v>
      </c>
    </row>
    <row r="73" spans="1:4" x14ac:dyDescent="0.25">
      <c r="A73" s="100" t="s">
        <v>246</v>
      </c>
      <c r="B73" s="101">
        <v>50</v>
      </c>
      <c r="C73" s="109" t="s">
        <v>82</v>
      </c>
      <c r="D73" s="110" t="s">
        <v>47</v>
      </c>
    </row>
    <row r="74" spans="1:4" x14ac:dyDescent="0.25">
      <c r="A74" s="100" t="s">
        <v>246</v>
      </c>
      <c r="B74" s="101">
        <v>500</v>
      </c>
      <c r="C74" s="109" t="s">
        <v>84</v>
      </c>
      <c r="D74" s="110" t="s">
        <v>47</v>
      </c>
    </row>
    <row r="75" spans="1:4" x14ac:dyDescent="0.25">
      <c r="A75" s="100" t="s">
        <v>284</v>
      </c>
      <c r="B75" s="101">
        <v>2000</v>
      </c>
      <c r="C75" s="109" t="s">
        <v>285</v>
      </c>
      <c r="D75" s="110" t="s">
        <v>47</v>
      </c>
    </row>
    <row r="76" spans="1:4" x14ac:dyDescent="0.25">
      <c r="A76" s="100" t="s">
        <v>260</v>
      </c>
      <c r="B76" s="101">
        <v>1500</v>
      </c>
      <c r="C76" s="109" t="s">
        <v>286</v>
      </c>
      <c r="D76" s="110" t="s">
        <v>47</v>
      </c>
    </row>
    <row r="77" spans="1:4" x14ac:dyDescent="0.25">
      <c r="A77" s="100" t="s">
        <v>260</v>
      </c>
      <c r="B77" s="101">
        <v>100</v>
      </c>
      <c r="C77" s="109" t="s">
        <v>83</v>
      </c>
      <c r="D77" s="110" t="s">
        <v>47</v>
      </c>
    </row>
    <row r="78" spans="1:4" x14ac:dyDescent="0.25">
      <c r="A78" s="100" t="s">
        <v>260</v>
      </c>
      <c r="B78" s="101">
        <v>500</v>
      </c>
      <c r="C78" s="109" t="s">
        <v>54</v>
      </c>
      <c r="D78" s="110" t="s">
        <v>47</v>
      </c>
    </row>
    <row r="79" spans="1:4" x14ac:dyDescent="0.25">
      <c r="A79" s="100" t="s">
        <v>250</v>
      </c>
      <c r="B79" s="101">
        <v>250</v>
      </c>
      <c r="C79" s="109" t="s">
        <v>287</v>
      </c>
      <c r="D79" s="110" t="s">
        <v>288</v>
      </c>
    </row>
    <row r="80" spans="1:4" x14ac:dyDescent="0.25">
      <c r="A80" s="100" t="s">
        <v>250</v>
      </c>
      <c r="B80" s="101">
        <v>400</v>
      </c>
      <c r="C80" s="109" t="s">
        <v>289</v>
      </c>
      <c r="D80" s="110" t="s">
        <v>288</v>
      </c>
    </row>
    <row r="81" spans="1:4" x14ac:dyDescent="0.25">
      <c r="A81" s="100" t="s">
        <v>250</v>
      </c>
      <c r="B81" s="101">
        <v>250</v>
      </c>
      <c r="C81" s="109" t="s">
        <v>290</v>
      </c>
      <c r="D81" s="110" t="s">
        <v>288</v>
      </c>
    </row>
    <row r="82" spans="1:4" x14ac:dyDescent="0.25">
      <c r="A82" s="100" t="s">
        <v>250</v>
      </c>
      <c r="B82" s="101">
        <v>500</v>
      </c>
      <c r="C82" s="109" t="s">
        <v>55</v>
      </c>
      <c r="D82" s="110" t="s">
        <v>288</v>
      </c>
    </row>
    <row r="83" spans="1:4" x14ac:dyDescent="0.25">
      <c r="A83" s="100" t="s">
        <v>250</v>
      </c>
      <c r="B83" s="101">
        <v>500</v>
      </c>
      <c r="C83" s="109" t="s">
        <v>266</v>
      </c>
      <c r="D83" s="110" t="s">
        <v>288</v>
      </c>
    </row>
    <row r="84" spans="1:4" x14ac:dyDescent="0.25">
      <c r="A84" s="100" t="s">
        <v>250</v>
      </c>
      <c r="B84" s="101">
        <v>500</v>
      </c>
      <c r="C84" s="109" t="s">
        <v>291</v>
      </c>
      <c r="D84" s="110" t="s">
        <v>288</v>
      </c>
    </row>
    <row r="85" spans="1:4" x14ac:dyDescent="0.25">
      <c r="A85" s="100" t="s">
        <v>250</v>
      </c>
      <c r="B85" s="101">
        <v>500</v>
      </c>
      <c r="C85" s="109" t="s">
        <v>49</v>
      </c>
      <c r="D85" s="110" t="s">
        <v>288</v>
      </c>
    </row>
    <row r="86" spans="1:4" x14ac:dyDescent="0.25">
      <c r="A86" s="100" t="s">
        <v>250</v>
      </c>
      <c r="B86" s="101">
        <v>500</v>
      </c>
      <c r="C86" s="109" t="s">
        <v>292</v>
      </c>
      <c r="D86" s="110" t="s">
        <v>288</v>
      </c>
    </row>
    <row r="87" spans="1:4" x14ac:dyDescent="0.25">
      <c r="A87" s="100" t="s">
        <v>250</v>
      </c>
      <c r="B87" s="101">
        <v>500</v>
      </c>
      <c r="C87" s="109" t="s">
        <v>48</v>
      </c>
      <c r="D87" s="110" t="s">
        <v>47</v>
      </c>
    </row>
    <row r="88" spans="1:4" x14ac:dyDescent="0.25">
      <c r="A88" s="100" t="s">
        <v>250</v>
      </c>
      <c r="B88" s="101">
        <v>150</v>
      </c>
      <c r="C88" s="109" t="s">
        <v>293</v>
      </c>
      <c r="D88" s="110" t="s">
        <v>47</v>
      </c>
    </row>
    <row r="89" spans="1:4" x14ac:dyDescent="0.25">
      <c r="A89" s="100" t="s">
        <v>250</v>
      </c>
      <c r="B89" s="101">
        <v>300</v>
      </c>
      <c r="C89" s="109" t="s">
        <v>294</v>
      </c>
      <c r="D89" s="110" t="s">
        <v>47</v>
      </c>
    </row>
    <row r="90" spans="1:4" ht="15" customHeight="1" x14ac:dyDescent="0.25">
      <c r="A90" s="100" t="s">
        <v>250</v>
      </c>
      <c r="B90" s="101">
        <v>200</v>
      </c>
      <c r="C90" s="109" t="s">
        <v>295</v>
      </c>
      <c r="D90" s="110" t="s">
        <v>47</v>
      </c>
    </row>
    <row r="91" spans="1:4" ht="15" customHeight="1" x14ac:dyDescent="0.25">
      <c r="A91" s="100" t="s">
        <v>250</v>
      </c>
      <c r="B91" s="101">
        <v>100</v>
      </c>
      <c r="C91" s="109" t="s">
        <v>296</v>
      </c>
      <c r="D91" s="110" t="s">
        <v>47</v>
      </c>
    </row>
    <row r="92" spans="1:4" ht="15" customHeight="1" x14ac:dyDescent="0.25">
      <c r="A92" s="100" t="s">
        <v>250</v>
      </c>
      <c r="B92" s="101">
        <v>400</v>
      </c>
      <c r="C92" s="109" t="s">
        <v>297</v>
      </c>
      <c r="D92" s="110" t="s">
        <v>47</v>
      </c>
    </row>
    <row r="93" spans="1:4" ht="15" customHeight="1" x14ac:dyDescent="0.25">
      <c r="A93" s="100" t="s">
        <v>250</v>
      </c>
      <c r="B93" s="101">
        <v>200</v>
      </c>
      <c r="C93" s="109" t="s">
        <v>298</v>
      </c>
      <c r="D93" s="110" t="s">
        <v>47</v>
      </c>
    </row>
    <row r="94" spans="1:4" ht="15" customHeight="1" x14ac:dyDescent="0.25">
      <c r="A94" s="100" t="s">
        <v>250</v>
      </c>
      <c r="B94" s="101">
        <v>400</v>
      </c>
      <c r="C94" s="109" t="s">
        <v>299</v>
      </c>
      <c r="D94" s="110" t="s">
        <v>288</v>
      </c>
    </row>
    <row r="95" spans="1:4" ht="15" customHeight="1" x14ac:dyDescent="0.25">
      <c r="A95" s="100" t="s">
        <v>250</v>
      </c>
      <c r="B95" s="101">
        <v>2000</v>
      </c>
      <c r="C95" s="109" t="s">
        <v>300</v>
      </c>
      <c r="D95" s="110" t="s">
        <v>47</v>
      </c>
    </row>
    <row r="96" spans="1:4" ht="15" customHeight="1" x14ac:dyDescent="0.25">
      <c r="A96" s="100" t="s">
        <v>250</v>
      </c>
      <c r="B96" s="101">
        <v>100</v>
      </c>
      <c r="C96" s="109" t="s">
        <v>301</v>
      </c>
      <c r="D96" s="110" t="s">
        <v>288</v>
      </c>
    </row>
    <row r="97" spans="1:5" x14ac:dyDescent="0.25">
      <c r="A97" s="149" t="s">
        <v>231</v>
      </c>
      <c r="B97" s="149"/>
      <c r="C97" s="149"/>
      <c r="D97" s="149"/>
    </row>
    <row r="98" spans="1:5" ht="30" customHeight="1" x14ac:dyDescent="0.25">
      <c r="A98" s="100" t="s">
        <v>232</v>
      </c>
      <c r="B98" s="103">
        <v>3960</v>
      </c>
      <c r="C98" s="148" t="s">
        <v>233</v>
      </c>
      <c r="D98" s="148"/>
      <c r="E98" s="65"/>
    </row>
    <row r="99" spans="1:5" ht="30" customHeight="1" x14ac:dyDescent="0.25">
      <c r="A99" s="104">
        <v>42985</v>
      </c>
      <c r="B99" s="103">
        <v>1000</v>
      </c>
      <c r="C99" s="151" t="s">
        <v>234</v>
      </c>
      <c r="D99" s="152"/>
      <c r="E99" s="65"/>
    </row>
    <row r="100" spans="1:5" ht="30" customHeight="1" x14ac:dyDescent="0.25">
      <c r="A100" s="104">
        <v>42985</v>
      </c>
      <c r="B100" s="103">
        <v>1208.5</v>
      </c>
      <c r="C100" s="151" t="s">
        <v>235</v>
      </c>
      <c r="D100" s="152"/>
      <c r="E100" s="65"/>
    </row>
    <row r="101" spans="1:5" x14ac:dyDescent="0.25">
      <c r="A101" s="104">
        <v>42985</v>
      </c>
      <c r="B101" s="103">
        <v>131.5</v>
      </c>
      <c r="C101" s="151" t="s">
        <v>236</v>
      </c>
      <c r="D101" s="152"/>
      <c r="E101" s="65"/>
    </row>
    <row r="102" spans="1:5" x14ac:dyDescent="0.25">
      <c r="A102" s="100" t="s">
        <v>237</v>
      </c>
      <c r="B102" s="103">
        <v>24300</v>
      </c>
      <c r="C102" s="148" t="s">
        <v>238</v>
      </c>
      <c r="D102" s="148"/>
      <c r="E102" s="65"/>
    </row>
    <row r="103" spans="1:5" ht="30" customHeight="1" x14ac:dyDescent="0.25">
      <c r="A103" s="100" t="s">
        <v>239</v>
      </c>
      <c r="B103" s="103">
        <v>21314.6</v>
      </c>
      <c r="C103" s="151" t="s">
        <v>240</v>
      </c>
      <c r="D103" s="152"/>
      <c r="E103" s="65"/>
    </row>
    <row r="104" spans="1:5" ht="30" customHeight="1" x14ac:dyDescent="0.25">
      <c r="A104" s="104">
        <v>42993</v>
      </c>
      <c r="B104" s="103">
        <v>1470</v>
      </c>
      <c r="C104" s="151" t="s">
        <v>241</v>
      </c>
      <c r="D104" s="152"/>
      <c r="E104" s="65"/>
    </row>
    <row r="105" spans="1:5" x14ac:dyDescent="0.25">
      <c r="A105" s="104">
        <v>42993</v>
      </c>
      <c r="B105" s="103">
        <v>15.4</v>
      </c>
      <c r="C105" s="151" t="s">
        <v>236</v>
      </c>
      <c r="D105" s="152"/>
      <c r="E105" s="65"/>
    </row>
    <row r="106" spans="1:5" ht="30" customHeight="1" x14ac:dyDescent="0.25">
      <c r="A106" s="100" t="s">
        <v>242</v>
      </c>
      <c r="B106" s="103">
        <v>3100</v>
      </c>
      <c r="C106" s="148" t="s">
        <v>243</v>
      </c>
      <c r="D106" s="148"/>
      <c r="E106" s="65"/>
    </row>
    <row r="107" spans="1:5" x14ac:dyDescent="0.25">
      <c r="A107" s="100" t="s">
        <v>244</v>
      </c>
      <c r="B107" s="103">
        <v>650</v>
      </c>
      <c r="C107" s="148" t="s">
        <v>245</v>
      </c>
      <c r="D107" s="148"/>
      <c r="E107" s="65"/>
    </row>
    <row r="108" spans="1:5" x14ac:dyDescent="0.25">
      <c r="A108" s="100" t="s">
        <v>246</v>
      </c>
      <c r="B108" s="103">
        <v>11528</v>
      </c>
      <c r="C108" s="148" t="s">
        <v>247</v>
      </c>
      <c r="D108" s="148"/>
    </row>
    <row r="109" spans="1:5" x14ac:dyDescent="0.25">
      <c r="A109" s="104">
        <v>43003</v>
      </c>
      <c r="B109" s="103">
        <v>8120</v>
      </c>
      <c r="C109" s="151" t="s">
        <v>248</v>
      </c>
      <c r="D109" s="152"/>
      <c r="E109" s="65"/>
    </row>
    <row r="110" spans="1:5" ht="30" customHeight="1" x14ac:dyDescent="0.25">
      <c r="A110" s="104">
        <v>43003</v>
      </c>
      <c r="B110" s="103">
        <v>1552</v>
      </c>
      <c r="C110" s="151" t="s">
        <v>249</v>
      </c>
      <c r="D110" s="152"/>
      <c r="E110" s="65"/>
    </row>
    <row r="111" spans="1:5" ht="30" customHeight="1" x14ac:dyDescent="0.25">
      <c r="A111" s="105" t="s">
        <v>250</v>
      </c>
      <c r="B111" s="106">
        <v>150</v>
      </c>
      <c r="C111" s="156" t="s">
        <v>251</v>
      </c>
      <c r="D111" s="156"/>
      <c r="E111" s="65"/>
    </row>
    <row r="112" spans="1:5" ht="30" customHeight="1" x14ac:dyDescent="0.25">
      <c r="A112" s="96">
        <v>43007</v>
      </c>
      <c r="B112" s="95">
        <v>4250</v>
      </c>
      <c r="C112" s="156" t="s">
        <v>252</v>
      </c>
      <c r="D112" s="156"/>
      <c r="E112" s="65"/>
    </row>
    <row r="113" spans="1:4" x14ac:dyDescent="0.25">
      <c r="A113" s="153" t="s">
        <v>44</v>
      </c>
      <c r="B113" s="154"/>
      <c r="C113" s="154"/>
      <c r="D113" s="155"/>
    </row>
    <row r="114" spans="1:4" ht="30" customHeight="1" x14ac:dyDescent="0.25">
      <c r="A114" s="107" t="s">
        <v>253</v>
      </c>
      <c r="B114" s="108">
        <v>11775</v>
      </c>
      <c r="C114" s="148" t="s">
        <v>93</v>
      </c>
      <c r="D114" s="148"/>
    </row>
    <row r="115" spans="1:4" ht="30.75" customHeight="1" x14ac:dyDescent="0.25">
      <c r="A115" s="107" t="s">
        <v>232</v>
      </c>
      <c r="B115" s="108">
        <v>5030</v>
      </c>
      <c r="C115" s="148" t="s">
        <v>93</v>
      </c>
      <c r="D115" s="148"/>
    </row>
    <row r="116" spans="1:4" ht="30" customHeight="1" x14ac:dyDescent="0.25">
      <c r="A116" s="107" t="s">
        <v>237</v>
      </c>
      <c r="B116" s="108">
        <v>7125</v>
      </c>
      <c r="C116" s="148" t="s">
        <v>93</v>
      </c>
      <c r="D116" s="148"/>
    </row>
    <row r="117" spans="1:4" x14ac:dyDescent="0.25">
      <c r="A117" s="107" t="s">
        <v>237</v>
      </c>
      <c r="B117" s="108">
        <v>4549.6000000000004</v>
      </c>
      <c r="C117" s="150" t="s">
        <v>94</v>
      </c>
      <c r="D117" s="150"/>
    </row>
    <row r="118" spans="1:4" x14ac:dyDescent="0.25">
      <c r="A118" s="107" t="s">
        <v>254</v>
      </c>
      <c r="B118" s="108">
        <v>45000</v>
      </c>
      <c r="C118" s="148" t="s">
        <v>255</v>
      </c>
      <c r="D118" s="148"/>
    </row>
    <row r="119" spans="1:4" ht="30" customHeight="1" x14ac:dyDescent="0.25">
      <c r="A119" s="107" t="s">
        <v>229</v>
      </c>
      <c r="B119" s="108">
        <v>4689</v>
      </c>
      <c r="C119" s="148" t="s">
        <v>93</v>
      </c>
      <c r="D119" s="148"/>
    </row>
    <row r="120" spans="1:4" x14ac:dyDescent="0.25">
      <c r="A120" s="107" t="s">
        <v>239</v>
      </c>
      <c r="B120" s="108">
        <v>44700</v>
      </c>
      <c r="C120" s="148" t="s">
        <v>95</v>
      </c>
      <c r="D120" s="148"/>
    </row>
    <row r="121" spans="1:4" ht="30" customHeight="1" x14ac:dyDescent="0.25">
      <c r="A121" s="107" t="s">
        <v>230</v>
      </c>
      <c r="B121" s="108">
        <v>15981</v>
      </c>
      <c r="C121" s="148" t="s">
        <v>93</v>
      </c>
      <c r="D121" s="148"/>
    </row>
    <row r="122" spans="1:4" x14ac:dyDescent="0.25">
      <c r="A122" s="107" t="s">
        <v>256</v>
      </c>
      <c r="B122" s="108">
        <v>1970</v>
      </c>
      <c r="C122" s="148" t="s">
        <v>302</v>
      </c>
      <c r="D122" s="148"/>
    </row>
    <row r="123" spans="1:4" ht="30" customHeight="1" x14ac:dyDescent="0.25">
      <c r="A123" s="107" t="s">
        <v>257</v>
      </c>
      <c r="B123" s="108">
        <v>9870</v>
      </c>
      <c r="C123" s="148" t="s">
        <v>93</v>
      </c>
      <c r="D123" s="148"/>
    </row>
    <row r="124" spans="1:4" ht="30" customHeight="1" x14ac:dyDescent="0.25">
      <c r="A124" s="107" t="s">
        <v>246</v>
      </c>
      <c r="B124" s="108">
        <v>4250</v>
      </c>
      <c r="C124" s="148" t="s">
        <v>93</v>
      </c>
      <c r="D124" s="148"/>
    </row>
    <row r="125" spans="1:4" x14ac:dyDescent="0.25">
      <c r="A125" s="107" t="s">
        <v>246</v>
      </c>
      <c r="B125" s="108">
        <v>1016.4</v>
      </c>
      <c r="C125" s="150" t="s">
        <v>94</v>
      </c>
      <c r="D125" s="150"/>
    </row>
    <row r="126" spans="1:4" x14ac:dyDescent="0.25">
      <c r="A126" s="107" t="s">
        <v>258</v>
      </c>
      <c r="B126" s="108">
        <v>3117.25</v>
      </c>
      <c r="C126" s="148" t="s">
        <v>259</v>
      </c>
      <c r="D126" s="148"/>
    </row>
    <row r="127" spans="1:4" ht="30" customHeight="1" x14ac:dyDescent="0.25">
      <c r="A127" s="107" t="s">
        <v>260</v>
      </c>
      <c r="B127" s="108">
        <v>3400</v>
      </c>
      <c r="C127" s="148" t="s">
        <v>93</v>
      </c>
      <c r="D127" s="148"/>
    </row>
    <row r="128" spans="1:4" x14ac:dyDescent="0.25">
      <c r="A128" s="10" t="s">
        <v>2</v>
      </c>
      <c r="B128" s="30">
        <f>SUM(B114:B127,B98:B112,B11:B96)</f>
        <v>335645.12</v>
      </c>
      <c r="C128" s="30"/>
      <c r="D128" s="31"/>
    </row>
  </sheetData>
  <sheetProtection password="C6E7" sheet="1" formatCells="0" formatColumns="0" formatRows="0" insertColumns="0" insertRows="0" insertHyperlinks="0" deleteColumns="0" deleteRows="0" sort="0" autoFilter="0" pivotTables="0"/>
  <mergeCells count="37">
    <mergeCell ref="C104:D104"/>
    <mergeCell ref="C120:D120"/>
    <mergeCell ref="C121:D121"/>
    <mergeCell ref="C122:D122"/>
    <mergeCell ref="C123:D123"/>
    <mergeCell ref="A113:D113"/>
    <mergeCell ref="C112:D112"/>
    <mergeCell ref="C111:D111"/>
    <mergeCell ref="C114:D114"/>
    <mergeCell ref="C99:D99"/>
    <mergeCell ref="C100:D100"/>
    <mergeCell ref="C101:D101"/>
    <mergeCell ref="C102:D102"/>
    <mergeCell ref="C103:D103"/>
    <mergeCell ref="C124:D124"/>
    <mergeCell ref="C106:D106"/>
    <mergeCell ref="C105:D105"/>
    <mergeCell ref="C109:D109"/>
    <mergeCell ref="C107:D107"/>
    <mergeCell ref="C125:D125"/>
    <mergeCell ref="C126:D126"/>
    <mergeCell ref="C127:D127"/>
    <mergeCell ref="C108:D108"/>
    <mergeCell ref="C110:D110"/>
    <mergeCell ref="C116:D116"/>
    <mergeCell ref="C115:D115"/>
    <mergeCell ref="C118:D118"/>
    <mergeCell ref="C119:D119"/>
    <mergeCell ref="C117:D117"/>
    <mergeCell ref="B1:D1"/>
    <mergeCell ref="B2:D2"/>
    <mergeCell ref="B4:D4"/>
    <mergeCell ref="B5:D5"/>
    <mergeCell ref="B6:D6"/>
    <mergeCell ref="C98:D98"/>
    <mergeCell ref="A97:D97"/>
    <mergeCell ref="A10:D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Отчет</vt:lpstr>
      <vt:lpstr>Расходы</vt:lpstr>
      <vt:lpstr>CloudPayments</vt:lpstr>
      <vt:lpstr>PayPal</vt:lpstr>
      <vt:lpstr>Yandex</vt:lpstr>
      <vt:lpstr>Qiwi</vt:lpstr>
      <vt:lpstr>Смс</vt:lpstr>
      <vt:lpstr>ПСБ</vt:lpstr>
      <vt:lpstr>СБ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Valentina</cp:lastModifiedBy>
  <cp:lastPrinted>2016-06-08T12:01:02Z</cp:lastPrinted>
  <dcterms:created xsi:type="dcterms:W3CDTF">2017-11-07T17:03:44Z</dcterms:created>
  <dcterms:modified xsi:type="dcterms:W3CDTF">2017-11-07T17:03:44Z</dcterms:modified>
</cp:coreProperties>
</file>