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1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y/Desktop/"/>
    </mc:Choice>
  </mc:AlternateContent>
  <xr:revisionPtr revIDLastSave="0" documentId="8_{8A3764FE-AD96-6041-AE3A-73A8A7EB0E6B}" xr6:coauthVersionLast="40" xr6:coauthVersionMax="40" xr10:uidLastSave="{00000000-0000-0000-0000-000000000000}"/>
  <bookViews>
    <workbookView xWindow="3380" yWindow="2600" windowWidth="24000" windowHeight="916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91029" refMode="R1C1"/>
</workbook>
</file>

<file path=xl/calcChain.xml><?xml version="1.0" encoding="utf-8"?>
<calcChain xmlns="http://schemas.openxmlformats.org/spreadsheetml/2006/main">
  <c r="C100" i="11" l="1"/>
  <c r="B154" i="4"/>
  <c r="B155" i="4"/>
  <c r="C28" i="1"/>
  <c r="C27" i="1"/>
  <c r="C26" i="1"/>
  <c r="C24" i="1"/>
  <c r="C23" i="1"/>
  <c r="C22" i="1"/>
  <c r="C21" i="1"/>
  <c r="C20" i="1"/>
  <c r="C29" i="1"/>
  <c r="C15" i="8"/>
  <c r="C14" i="8"/>
  <c r="D14" i="6"/>
  <c r="D15" i="6"/>
  <c r="C61" i="10"/>
  <c r="C62" i="10"/>
  <c r="C101" i="11"/>
  <c r="C274" i="13"/>
  <c r="C12" i="1" s="1"/>
  <c r="C11" i="1" s="1"/>
  <c r="C31" i="1" s="1"/>
  <c r="C275" i="13"/>
  <c r="B167" i="5"/>
  <c r="C17" i="1" s="1"/>
  <c r="C15" i="1"/>
  <c r="C25" i="1"/>
  <c r="C14" i="1"/>
  <c r="C16" i="1"/>
  <c r="C13" i="1"/>
  <c r="C19" i="1"/>
</calcChain>
</file>

<file path=xl/sharedStrings.xml><?xml version="1.0" encoding="utf-8"?>
<sst xmlns="http://schemas.openxmlformats.org/spreadsheetml/2006/main" count="1536" uniqueCount="739">
  <si>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</si>
  <si>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</si>
  <si>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</si>
  <si>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</si>
  <si>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</si>
  <si>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</si>
  <si>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</si>
  <si>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</si>
  <si>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</si>
  <si>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</si>
  <si>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</si>
  <si>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</si>
  <si>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</si>
  <si>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>Административно-хозяйственные расходы</t>
  </si>
  <si>
    <t>Дата перечисления</t>
  </si>
  <si>
    <t>и произведенных расходах</t>
  </si>
  <si>
    <t>Благотворительный фонд</t>
  </si>
  <si>
    <t>помощи бездомным животным "РЭЙ"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</si>
  <si>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</si>
  <si>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</si>
  <si>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</si>
  <si>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</si>
  <si>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</si>
  <si>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</si>
  <si>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>Пожертвования через платёжную систему Yandex.Money</t>
  </si>
  <si>
    <t>Через платежную систему Yandex.Money</t>
  </si>
  <si>
    <t>Пожертвования через платёжную систему QIWI</t>
  </si>
  <si>
    <t>Через платежную систему Qiwi</t>
  </si>
  <si>
    <t>Зачислено на р/сч за вычетом комиссии оператора</t>
  </si>
  <si>
    <t>Благотворитель (последние 4 цифры номера телефона)</t>
  </si>
  <si>
    <t>Назначение</t>
  </si>
  <si>
    <t>Пожертвования через СМС на короткий номер 3434</t>
  </si>
  <si>
    <t>Через СМС на короткий номер 3434</t>
  </si>
  <si>
    <t>Зачислено на р/сч за вычетом комиссии оператора (2,8%)</t>
  </si>
  <si>
    <t>через платёжную систему CloudPayments</t>
  </si>
  <si>
    <t>Зачислено на р/сч за вычетом комиссии оператора (2,9%)</t>
  </si>
  <si>
    <t xml:space="preserve">Через платежную систему CloudPayments на сайте www.rayfund.ru </t>
  </si>
  <si>
    <t>Благотворительные пожертвования от физ. лиц</t>
  </si>
  <si>
    <t>Прочие поступления и благотворительные пожертвования</t>
  </si>
  <si>
    <t>Сумма, руб. 
(за вычетом комиссии)</t>
  </si>
  <si>
    <t>Благотворительное пожертвование</t>
  </si>
  <si>
    <t>Ожидается зачисление на р/сч за вычетом комиссии</t>
  </si>
  <si>
    <t xml:space="preserve">Ожидает зачисления на р/сч за вычетом комиссии оператора </t>
  </si>
  <si>
    <t>Ожидает зачисления на р/сч за вычетом комиссии оператора</t>
  </si>
  <si>
    <t>в т.ч. долгосрочные проекты</t>
  </si>
  <si>
    <t>Сдача наличных в банк</t>
  </si>
  <si>
    <t>Сумма,
 руб.</t>
  </si>
  <si>
    <t>Ожидается зачисление на р/сч за вычетом комиссии оператора (2,9%)</t>
  </si>
  <si>
    <t>Ожидает зачисления на р/сч за вычетом комиссии оператора (2,8%)</t>
  </si>
  <si>
    <t>Комиссия банка</t>
  </si>
  <si>
    <t>SVETLANA SAVELYEVA</t>
  </si>
  <si>
    <t>Программа "Школа зооволонтера", реализуемая на средства, полученные из бюджета г. Москвы (субсидия)</t>
  </si>
  <si>
    <t>Программа "Мобильное приложение Помощник Рэй"</t>
  </si>
  <si>
    <t>Программа "Мероприятия и работа с общественностью"</t>
  </si>
  <si>
    <t xml:space="preserve">Программа "Мероприятия и работа с общественностью" </t>
  </si>
  <si>
    <t>.</t>
  </si>
  <si>
    <t>Программа "Социальное такси "РэйМобиль"</t>
  </si>
  <si>
    <t>Проект "Комплекс мер по решению проблемы бездомных животных", реализуемый на средства, полученные от Фонда президентских грантов</t>
  </si>
  <si>
    <t>YANA SVININA</t>
  </si>
  <si>
    <t>ANNA KURNOSOVA</t>
  </si>
  <si>
    <t xml:space="preserve">Высоцкий Александр </t>
  </si>
  <si>
    <t xml:space="preserve">Имамова Ангелина </t>
  </si>
  <si>
    <t xml:space="preserve">Прудникова Елена </t>
  </si>
  <si>
    <t xml:space="preserve">Савельева Анна </t>
  </si>
  <si>
    <t>Анонимно</t>
  </si>
  <si>
    <t xml:space="preserve">Давтян Джемма </t>
  </si>
  <si>
    <t xml:space="preserve">Суетинов Женя </t>
  </si>
  <si>
    <t xml:space="preserve">Шаркова Ольга </t>
  </si>
  <si>
    <t xml:space="preserve">Желтова Виола </t>
  </si>
  <si>
    <t xml:space="preserve">Рыжкова Наталья </t>
  </si>
  <si>
    <t xml:space="preserve">Белякова Анастасия </t>
  </si>
  <si>
    <t xml:space="preserve">Дружинина Ирина </t>
  </si>
  <si>
    <t xml:space="preserve">Солнцева Елена </t>
  </si>
  <si>
    <t xml:space="preserve">Федоренко Елена </t>
  </si>
  <si>
    <t xml:space="preserve">Хрипунова Екатерина </t>
  </si>
  <si>
    <t xml:space="preserve">Пыленок Кристина </t>
  </si>
  <si>
    <t xml:space="preserve">Дергилев Василий </t>
  </si>
  <si>
    <t xml:space="preserve">Якоченко Кирилл </t>
  </si>
  <si>
    <t xml:space="preserve">Ельшина Юлия </t>
  </si>
  <si>
    <t xml:space="preserve">Моисеева Инга </t>
  </si>
  <si>
    <t xml:space="preserve">Ходжаева Елена </t>
  </si>
  <si>
    <t xml:space="preserve">Москвин Андрей </t>
  </si>
  <si>
    <t xml:space="preserve">Павлова Юлия </t>
  </si>
  <si>
    <t xml:space="preserve">Дячкина Полина </t>
  </si>
  <si>
    <t xml:space="preserve">Кирсанова Анастасия </t>
  </si>
  <si>
    <t xml:space="preserve">Манушичев Станислав </t>
  </si>
  <si>
    <t xml:space="preserve">Старых Ольга </t>
  </si>
  <si>
    <t>Овчинникова Татьяна</t>
  </si>
  <si>
    <t xml:space="preserve">Жданов Владислав </t>
  </si>
  <si>
    <t>Фирсова Ирина</t>
  </si>
  <si>
    <t xml:space="preserve">Высоцкая Анастасия </t>
  </si>
  <si>
    <t xml:space="preserve">Ваймер Олеся Андреевна </t>
  </si>
  <si>
    <t xml:space="preserve">Волкова Наталья </t>
  </si>
  <si>
    <t xml:space="preserve">Дунаева Анна </t>
  </si>
  <si>
    <t xml:space="preserve">Сергеева Марина </t>
  </si>
  <si>
    <t xml:space="preserve">Котова Елена </t>
  </si>
  <si>
    <t xml:space="preserve">Семенова Анна </t>
  </si>
  <si>
    <t xml:space="preserve">Язневич Елизавета </t>
  </si>
  <si>
    <t>Скоробогатова Ирина Борисовна</t>
  </si>
  <si>
    <t xml:space="preserve">Рюмина Елизавета </t>
  </si>
  <si>
    <t xml:space="preserve">Конбекова Ксения </t>
  </si>
  <si>
    <t>Фурцев Роман</t>
  </si>
  <si>
    <t>Иванова Ольга Алексеевна</t>
  </si>
  <si>
    <t xml:space="preserve">Карпецкая Екатерина </t>
  </si>
  <si>
    <t xml:space="preserve">Силичева Нина </t>
  </si>
  <si>
    <t xml:space="preserve">Иванов Вадим </t>
  </si>
  <si>
    <t xml:space="preserve">П Анна </t>
  </si>
  <si>
    <t xml:space="preserve">Павлова Ольга </t>
  </si>
  <si>
    <t xml:space="preserve">Kharkovskaya Ksenia </t>
  </si>
  <si>
    <t>Благотворительные пожертвования, переданные в кассу фонда</t>
  </si>
  <si>
    <t>Благотворительное пожертвование от фонда "LAPA"</t>
  </si>
  <si>
    <t xml:space="preserve">Благотворительные пожертвования, собранные на портале dobro.mail.ru </t>
  </si>
  <si>
    <t xml:space="preserve">Программа "Лапа дружбы" </t>
  </si>
  <si>
    <t>Программа "Лапа дружбы"</t>
  </si>
  <si>
    <t>01.08.2018</t>
  </si>
  <si>
    <t>С Полина Васильевна</t>
  </si>
  <si>
    <t>02.08.2018</t>
  </si>
  <si>
    <t xml:space="preserve">Бурдина Елена </t>
  </si>
  <si>
    <t>05.08.2018</t>
  </si>
  <si>
    <t xml:space="preserve">Вершинина Мария  </t>
  </si>
  <si>
    <t>06.08.2018</t>
  </si>
  <si>
    <t>07.08.2018</t>
  </si>
  <si>
    <t xml:space="preserve">Батеха Оксана </t>
  </si>
  <si>
    <t>08.08.2018</t>
  </si>
  <si>
    <t xml:space="preserve">Воронина Вероника </t>
  </si>
  <si>
    <t>09.08.2018</t>
  </si>
  <si>
    <t xml:space="preserve">Федякова Екатерина </t>
  </si>
  <si>
    <t>12.08.2018</t>
  </si>
  <si>
    <t xml:space="preserve">Цветкова Наталья Валерьевна </t>
  </si>
  <si>
    <t>С Ярослава Васильевна</t>
  </si>
  <si>
    <t>Благотворительное пожертвование на лечение собаки Краса</t>
  </si>
  <si>
    <t>15.08.2018</t>
  </si>
  <si>
    <t>16.08.2018</t>
  </si>
  <si>
    <t>19.08.2018</t>
  </si>
  <si>
    <t>20.08.2018</t>
  </si>
  <si>
    <t>21.08.2018</t>
  </si>
  <si>
    <t>23.08.2018</t>
  </si>
  <si>
    <t>Благотворительное пожертвование на лечение собаки Жужи</t>
  </si>
  <si>
    <t>24.08.2018</t>
  </si>
  <si>
    <t>26.08.2018</t>
  </si>
  <si>
    <t xml:space="preserve">Лазарева Юлия Валерьевна  </t>
  </si>
  <si>
    <t>28.08.2018</t>
  </si>
  <si>
    <t>29.08.2018</t>
  </si>
  <si>
    <t xml:space="preserve">Усакова Наталья </t>
  </si>
  <si>
    <t xml:space="preserve">Волос Дмитрий </t>
  </si>
  <si>
    <t xml:space="preserve">Левина Руслана </t>
  </si>
  <si>
    <t>31.08.2018</t>
  </si>
  <si>
    <t xml:space="preserve">Силаев Артур  </t>
  </si>
  <si>
    <t>22.08.2018</t>
  </si>
  <si>
    <t>DENIS LASHUKOV</t>
  </si>
  <si>
    <t>FAINA RAYGORODSKAYA</t>
  </si>
  <si>
    <t>TATYANA SPITSYNA</t>
  </si>
  <si>
    <t>TAISIYA MAXIMOVA</t>
  </si>
  <si>
    <t>IRINA LAKTYUSHINA</t>
  </si>
  <si>
    <t>ROMAN ZHUKOV</t>
  </si>
  <si>
    <t>ILYA NOVOSELSKY</t>
  </si>
  <si>
    <t>SHPILEVSKYA ELENA</t>
  </si>
  <si>
    <t>DANIIL KHIZOV</t>
  </si>
  <si>
    <t>ELENA KOMAROVA-KEYS</t>
  </si>
  <si>
    <t>VLADISLAV PISKAREV</t>
  </si>
  <si>
    <t>YURIY NUKULIN</t>
  </si>
  <si>
    <t>ELENA PILYUGINA</t>
  </si>
  <si>
    <t>SKAKOVSKAYA MARIYA</t>
  </si>
  <si>
    <t>INNA TARGONSKAYA</t>
  </si>
  <si>
    <t>ALEXANDER KOTOV</t>
  </si>
  <si>
    <t>MARINA PETUKHOVA</t>
  </si>
  <si>
    <t>ELENA KOSTINA</t>
  </si>
  <si>
    <t>ROMAN VASILCHUK</t>
  </si>
  <si>
    <t>ELENA KARTSEVA</t>
  </si>
  <si>
    <t>TATYANA SHASHKINA</t>
  </si>
  <si>
    <t>NATALIA SYSOEVA</t>
  </si>
  <si>
    <t>EKATERINA DMITROVA</t>
  </si>
  <si>
    <t>VASILISA DELONE</t>
  </si>
  <si>
    <t>EVGENIJ BUKHARKOV</t>
  </si>
  <si>
    <t>ANASTASIYA LEVCHENKO</t>
  </si>
  <si>
    <t>YULIYA BALITSKAYA</t>
  </si>
  <si>
    <t>ELENA KAPUSTINA</t>
  </si>
  <si>
    <t>IRINA GERUSOVA</t>
  </si>
  <si>
    <t>ELENA KHARCHUTKINA</t>
  </si>
  <si>
    <t>SVETLANA AVALIANI</t>
  </si>
  <si>
    <t>EKATERINA BAGINA</t>
  </si>
  <si>
    <t>SERAFIMA TELEGINA</t>
  </si>
  <si>
    <t>DARIA VOINOVA</t>
  </si>
  <si>
    <t>KSENIA KONONOVA</t>
  </si>
  <si>
    <t>YULIYA SEMENOVA</t>
  </si>
  <si>
    <t>YULIYA CHEREPANOVA</t>
  </si>
  <si>
    <t>MARK KUZNETSOV</t>
  </si>
  <si>
    <t>OLGA FEDOSKINA</t>
  </si>
  <si>
    <t>EKATERINA GORDEEVA</t>
  </si>
  <si>
    <t>NINA POMUKHINA</t>
  </si>
  <si>
    <t>DARYA SHISHKINA</t>
  </si>
  <si>
    <t>ALENA SINICHKINA</t>
  </si>
  <si>
    <t>OLGA MASHKO</t>
  </si>
  <si>
    <t>ANNA ZAKHAROVA</t>
  </si>
  <si>
    <t>OLGA MALMBERG</t>
  </si>
  <si>
    <t>POLINA RAZUMOVA</t>
  </si>
  <si>
    <t>MURAD SAIDOV</t>
  </si>
  <si>
    <t>YULIYA KOENOVA</t>
  </si>
  <si>
    <t>ELENA VOLKOVA</t>
  </si>
  <si>
    <t>ALEXANDRA GROMOVA</t>
  </si>
  <si>
    <t>IRINA ANTONOVA</t>
  </si>
  <si>
    <t>OLGA SVESHNIKOVA</t>
  </si>
  <si>
    <t>JULIA TSYMBALYUK</t>
  </si>
  <si>
    <t>ALEXEY LOPATCHENKO</t>
  </si>
  <si>
    <t>DUBIKOVA ELENA</t>
  </si>
  <si>
    <t>NATALYA YAKUNINA</t>
  </si>
  <si>
    <t>MARINA KOSTEREVA</t>
  </si>
  <si>
    <t>T.KONSTANTINOVA</t>
  </si>
  <si>
    <t>RAMIL ZARTDINOV</t>
  </si>
  <si>
    <t>EKATERINA ANTONYUK</t>
  </si>
  <si>
    <t>MARIA MEDVEDKOVA</t>
  </si>
  <si>
    <t>OLGA SAVINA</t>
  </si>
  <si>
    <t>Благотворительное пожертвование на покупку будок для приюта</t>
  </si>
  <si>
    <t>PRONCHENKOVA</t>
  </si>
  <si>
    <t>ELENA PODCHALIMOVA</t>
  </si>
  <si>
    <t>18.08.2018</t>
  </si>
  <si>
    <t>SVETLANA LOGASHKINA</t>
  </si>
  <si>
    <t>V. OKHOTNITSKAYA</t>
  </si>
  <si>
    <t>K. SHALOMITSKAYA</t>
  </si>
  <si>
    <t>YULIYA POLEVAYA</t>
  </si>
  <si>
    <t>A.UGOLNIKOVA</t>
  </si>
  <si>
    <t>EKATERINA IVANOVA</t>
  </si>
  <si>
    <t>ANNA KOTOVA</t>
  </si>
  <si>
    <t>MARIYA NOVOZHILOVA</t>
  </si>
  <si>
    <t>SERGEY BONDAREV</t>
  </si>
  <si>
    <t>IRINA KURNOSOVA</t>
  </si>
  <si>
    <t>Благотворительное пожертвование на лечение собаки Персика</t>
  </si>
  <si>
    <t>KIRILL LYUBKIN</t>
  </si>
  <si>
    <t>NATALIA GUKASYAN</t>
  </si>
  <si>
    <t>ELENA DAVYDOVA</t>
  </si>
  <si>
    <t>ALENA GAYDUK</t>
  </si>
  <si>
    <t>YULIYA MAKAROVA</t>
  </si>
  <si>
    <t>EKATERINA SKOBEYKO</t>
  </si>
  <si>
    <t>EKATERINA GORBATENKO</t>
  </si>
  <si>
    <t>ELENA GROMOVA</t>
  </si>
  <si>
    <t>SEMEN FEDOTOV</t>
  </si>
  <si>
    <t>ANNA KOROBEINIKOVA</t>
  </si>
  <si>
    <t>ANNA PETRENKO</t>
  </si>
  <si>
    <t>DARIA LABKOVSKAYA</t>
  </si>
  <si>
    <t>EKATERINA MAKARENKOVA</t>
  </si>
  <si>
    <t>ANASTASIA SHNAYDERMAN</t>
  </si>
  <si>
    <t>DINARA SHAYKHINA</t>
  </si>
  <si>
    <t>25.08.2018</t>
  </si>
  <si>
    <t>ALEKSANDRA SOKOLOVA</t>
  </si>
  <si>
    <t>YULIYA KOCHEROVA</t>
  </si>
  <si>
    <t>OLGA MARKHASHOVA</t>
  </si>
  <si>
    <t>IRINA NIKOLAEVA</t>
  </si>
  <si>
    <t>OKSANA SHOLTYREVA</t>
  </si>
  <si>
    <t>PAVEL TIMOFEEV</t>
  </si>
  <si>
    <t>ALINA BONDARENKO</t>
  </si>
  <si>
    <t>ANNA RAKOVICH-NAKHIMOVA</t>
  </si>
  <si>
    <t>INESSA ROCHEVA</t>
  </si>
  <si>
    <t>ALEXANDRA KRAVCHENKO</t>
  </si>
  <si>
    <t>TATYANA KRIVTSOVA</t>
  </si>
  <si>
    <t>NATALIA FEDOSEEVA</t>
  </si>
  <si>
    <t>NADEZHDA PRIKHODKO</t>
  </si>
  <si>
    <t>ANTONINA KUZNETSOVA</t>
  </si>
  <si>
    <t>REZEDA AKHMETZHANOVA</t>
  </si>
  <si>
    <t>OLGA PAVSHOK</t>
  </si>
  <si>
    <t>VALERIYA ARISTOVA</t>
  </si>
  <si>
    <t>DIANA DEMINA</t>
  </si>
  <si>
    <t>DARIA RYAZANTSEVA</t>
  </si>
  <si>
    <t>Благотворительное пожертвование на лечение кота Васи</t>
  </si>
  <si>
    <t>IRINA SHINOVA</t>
  </si>
  <si>
    <t>SHMIDT ANNA</t>
  </si>
  <si>
    <t>MARIIA SAPRONOVA</t>
  </si>
  <si>
    <t>ALEKSANDR PLETNEV</t>
  </si>
  <si>
    <t>ANASTASIA KOLTYSHEVA</t>
  </si>
  <si>
    <t>ANNA YURCHENKO</t>
  </si>
  <si>
    <t>ANNA KORKH</t>
  </si>
  <si>
    <t>Благотворительное пожертвование на лечение собаки Ви</t>
  </si>
  <si>
    <t>BALAKAEVA YULIA</t>
  </si>
  <si>
    <t>ALEXANDR BOLSHOV</t>
  </si>
  <si>
    <t>MULTI CARD</t>
  </si>
  <si>
    <t>NATALYA YAGOD</t>
  </si>
  <si>
    <t>VLADISLAV KURENKOV</t>
  </si>
  <si>
    <t>сентябрь</t>
  </si>
  <si>
    <t>Дата зачисления 
на р/сч</t>
  </si>
  <si>
    <t>1898</t>
  </si>
  <si>
    <t>1424</t>
  </si>
  <si>
    <t>7077</t>
  </si>
  <si>
    <t>9260</t>
  </si>
  <si>
    <t>6859</t>
  </si>
  <si>
    <t>5058</t>
  </si>
  <si>
    <t>0723</t>
  </si>
  <si>
    <t>2651</t>
  </si>
  <si>
    <t>1785</t>
  </si>
  <si>
    <t>5220</t>
  </si>
  <si>
    <t>5948</t>
  </si>
  <si>
    <t>0978</t>
  </si>
  <si>
    <t>5713</t>
  </si>
  <si>
    <t>8118</t>
  </si>
  <si>
    <t>0567</t>
  </si>
  <si>
    <t>9700</t>
  </si>
  <si>
    <t>3765</t>
  </si>
  <si>
    <t>0173</t>
  </si>
  <si>
    <t>1175</t>
  </si>
  <si>
    <t>5883</t>
  </si>
  <si>
    <t>4023</t>
  </si>
  <si>
    <t>1232</t>
  </si>
  <si>
    <t>5307</t>
  </si>
  <si>
    <t>6649</t>
  </si>
  <si>
    <t>8156</t>
  </si>
  <si>
    <t>5148</t>
  </si>
  <si>
    <t>8494</t>
  </si>
  <si>
    <t>1193</t>
  </si>
  <si>
    <t>9610</t>
  </si>
  <si>
    <t>5921</t>
  </si>
  <si>
    <t>8066</t>
  </si>
  <si>
    <t>6667</t>
  </si>
  <si>
    <t>4544</t>
  </si>
  <si>
    <t>3740</t>
  </si>
  <si>
    <t>2074</t>
  </si>
  <si>
    <t>9633</t>
  </si>
  <si>
    <t>3135</t>
  </si>
  <si>
    <t>1404</t>
  </si>
  <si>
    <t>5328</t>
  </si>
  <si>
    <t>3006</t>
  </si>
  <si>
    <t>0525</t>
  </si>
  <si>
    <t>0122</t>
  </si>
  <si>
    <t>8511</t>
  </si>
  <si>
    <t>6598</t>
  </si>
  <si>
    <t>9621</t>
  </si>
  <si>
    <t>5589</t>
  </si>
  <si>
    <t>4057</t>
  </si>
  <si>
    <t>4883</t>
  </si>
  <si>
    <t>0276</t>
  </si>
  <si>
    <t>0522</t>
  </si>
  <si>
    <t>0669</t>
  </si>
  <si>
    <t>0216</t>
  </si>
  <si>
    <t>0744</t>
  </si>
  <si>
    <t>0732</t>
  </si>
  <si>
    <t>за сентябрь 2018 года</t>
  </si>
  <si>
    <t>Остаток средств на 01.09.2018</t>
  </si>
  <si>
    <t>Общая сумма пожертвований за сентябрь 2018г.</t>
  </si>
  <si>
    <t>Произведенные расходы за сентябрь 2018г.</t>
  </si>
  <si>
    <t>Остаток средств на 30.09.2018</t>
  </si>
  <si>
    <t xml:space="preserve"> за сентябрь 2018 года</t>
  </si>
  <si>
    <t>02.09.2018</t>
  </si>
  <si>
    <t>Сафина Эвелина Венеровна</t>
  </si>
  <si>
    <t xml:space="preserve">Худько Елизавета </t>
  </si>
  <si>
    <t xml:space="preserve">Литашова Анастасия </t>
  </si>
  <si>
    <t xml:space="preserve">Щербаков Николай </t>
  </si>
  <si>
    <t xml:space="preserve">Давыдова Олеся </t>
  </si>
  <si>
    <t>03.09.2018</t>
  </si>
  <si>
    <t>Добровольное пожертвование</t>
  </si>
  <si>
    <t>04.09.2018</t>
  </si>
  <si>
    <t>05.09.2018</t>
  </si>
  <si>
    <t xml:space="preserve">Касеинова София </t>
  </si>
  <si>
    <t>Ордоян Марианна Эдуардовна</t>
  </si>
  <si>
    <t>06.09.2018</t>
  </si>
  <si>
    <t xml:space="preserve">К ИВ </t>
  </si>
  <si>
    <t>07.09.2018</t>
  </si>
  <si>
    <t xml:space="preserve">Егорова Елена </t>
  </si>
  <si>
    <t xml:space="preserve">Королева Алина </t>
  </si>
  <si>
    <t xml:space="preserve">Сапрыкина Екатерина Сергеевна  </t>
  </si>
  <si>
    <t xml:space="preserve">Черепанов Григорий  </t>
  </si>
  <si>
    <t>09.09.2018</t>
  </si>
  <si>
    <t xml:space="preserve">Жиркова Светлана </t>
  </si>
  <si>
    <t xml:space="preserve">Полякова Ирина </t>
  </si>
  <si>
    <t>11.09.2018</t>
  </si>
  <si>
    <t>Добровольное пожертвование для кошек</t>
  </si>
  <si>
    <t>Благотворительное пожертвование на лечение кота Джейсона</t>
  </si>
  <si>
    <t>Гофман Анна Михайловна</t>
  </si>
  <si>
    <t xml:space="preserve">Наумычев Даниил Витальевич </t>
  </si>
  <si>
    <t>12.09.2018</t>
  </si>
  <si>
    <t xml:space="preserve">Муравьева Наталия </t>
  </si>
  <si>
    <t xml:space="preserve">Петровский Евгений </t>
  </si>
  <si>
    <t xml:space="preserve">Сорокин Дмитрий </t>
  </si>
  <si>
    <t>Трофимов Иван</t>
  </si>
  <si>
    <t>13.09.2018</t>
  </si>
  <si>
    <t xml:space="preserve">Викульцев Сергей </t>
  </si>
  <si>
    <t>Симушкина Галина Ивановна</t>
  </si>
  <si>
    <t>14.09.2018</t>
  </si>
  <si>
    <t>16.09.2018</t>
  </si>
  <si>
    <t>Фегер Диана Александровна</t>
  </si>
  <si>
    <t>Щербаков Николай</t>
  </si>
  <si>
    <t>17.09.2018</t>
  </si>
  <si>
    <t>Чехов Антон Павлович</t>
  </si>
  <si>
    <t xml:space="preserve">Темичева Елена Викторовна </t>
  </si>
  <si>
    <t>18.09.2018</t>
  </si>
  <si>
    <t xml:space="preserve">Ногинов Михаил Вячеславович </t>
  </si>
  <si>
    <t>19.09.2018</t>
  </si>
  <si>
    <t xml:space="preserve">Чернов Сергей </t>
  </si>
  <si>
    <t>Благотворительное пожертвование на лечение собаки Сони</t>
  </si>
  <si>
    <t>Полякова Дарья Витальевна</t>
  </si>
  <si>
    <t>Милык Олеся Николаевна</t>
  </si>
  <si>
    <t xml:space="preserve">Ирина Гулина </t>
  </si>
  <si>
    <t xml:space="preserve">Добрынина Надежда </t>
  </si>
  <si>
    <t xml:space="preserve">Ильченко Елена </t>
  </si>
  <si>
    <t xml:space="preserve">Левина Руслана  </t>
  </si>
  <si>
    <t>Петрова Татьяна Алексеевна</t>
  </si>
  <si>
    <t xml:space="preserve">Солнцева Лидия Ивановна  </t>
  </si>
  <si>
    <t xml:space="preserve">Филина Анна Витальевна </t>
  </si>
  <si>
    <t>20.09.2018</t>
  </si>
  <si>
    <t>Мельникова Е В</t>
  </si>
  <si>
    <t>Петряшова Алия Леонидовна</t>
  </si>
  <si>
    <t>Федотова Маргарита Олеговна</t>
  </si>
  <si>
    <t>21.09.2018</t>
  </si>
  <si>
    <t>Музафаров Линар Саубанович</t>
  </si>
  <si>
    <t>23.09.2018</t>
  </si>
  <si>
    <t xml:space="preserve">Логунов Геннадий </t>
  </si>
  <si>
    <t>Благотворительное пожертвование для котиков</t>
  </si>
  <si>
    <t>Михеев Михаил Вячеславович</t>
  </si>
  <si>
    <t xml:space="preserve">Симушкина Галина Ивановна </t>
  </si>
  <si>
    <t xml:space="preserve">Т В С </t>
  </si>
  <si>
    <t>24.09.2018</t>
  </si>
  <si>
    <t>25.09.2018</t>
  </si>
  <si>
    <t>26.09.2018</t>
  </si>
  <si>
    <t>А Ольга</t>
  </si>
  <si>
    <t xml:space="preserve">Ковалева Марина </t>
  </si>
  <si>
    <t>Докторова Кристина Алексеевна</t>
  </si>
  <si>
    <t>27.09.2018</t>
  </si>
  <si>
    <t>Рубежанская Варвара Геннадьевна</t>
  </si>
  <si>
    <t>Казбекова Наталья Владимировна</t>
  </si>
  <si>
    <t>Гращенков Иван Владимирович</t>
  </si>
  <si>
    <t>28.09.2018</t>
  </si>
  <si>
    <t xml:space="preserve">Соболева Любовь Сергеевна </t>
  </si>
  <si>
    <t xml:space="preserve">Шипунов Алексей </t>
  </si>
  <si>
    <t>30.09.2018</t>
  </si>
  <si>
    <t>Скворцова Дарья Москва</t>
  </si>
  <si>
    <t xml:space="preserve">ергеева Виктория </t>
  </si>
  <si>
    <t xml:space="preserve">Богданова Анна </t>
  </si>
  <si>
    <t>Благотворительные пожертвования через мобильный терминал</t>
  </si>
  <si>
    <t>10.09.2018</t>
  </si>
  <si>
    <t>Благотворительные пожертвования, собранные на фестивале "Добрая Москва"</t>
  </si>
  <si>
    <t>Пожертвования от Фонда поддержки и развития филантропии "КАФ", собранные в рамках программы "Благо.ру"</t>
  </si>
  <si>
    <t xml:space="preserve">Благотворительное пожертвование от Московской областной коллегии адвокатов "НЕЗАВИСИМЫЙ СОВЕТНИК" </t>
  </si>
  <si>
    <t>Оплата за рекламные услуги</t>
  </si>
  <si>
    <t>ANASTASIIA BAZECKAIA</t>
  </si>
  <si>
    <t>ANASTASIA GORBUNOVA</t>
  </si>
  <si>
    <t>REGINA ROMANOVA</t>
  </si>
  <si>
    <t>YULIA PINTER</t>
  </si>
  <si>
    <t>Благотворительное пожертвование в Фонд РЭЙ</t>
  </si>
  <si>
    <t>ANNA KOCHINEVA</t>
  </si>
  <si>
    <t>DANATA JELISEJEVA</t>
  </si>
  <si>
    <t>DIACHKOVA MARINA</t>
  </si>
  <si>
    <t>VALERIYA SHERSTOBITOVA</t>
  </si>
  <si>
    <t>ANNA DENISOVA</t>
  </si>
  <si>
    <t>ANNA BELYAEVA</t>
  </si>
  <si>
    <t>VIKTORIYA SILIMONOVA</t>
  </si>
  <si>
    <t>IRINA DMITRIEVA</t>
  </si>
  <si>
    <t>A MITROFANOVA</t>
  </si>
  <si>
    <t>ANASTASIYA LUNINA</t>
  </si>
  <si>
    <t>DMITRIY KHARITONOV</t>
  </si>
  <si>
    <t>ELENA SKRYABINA</t>
  </si>
  <si>
    <t>BORIS ERMILOV</t>
  </si>
  <si>
    <t>Лора Фараонова</t>
  </si>
  <si>
    <t>ANNA PUKACH</t>
  </si>
  <si>
    <t>ALEKSANDRA</t>
  </si>
  <si>
    <t>DANIIL BEREZA</t>
  </si>
  <si>
    <t>MARGARITA SLAVGORODSKAYA</t>
  </si>
  <si>
    <t>V. SHAKIRZYANOVA</t>
  </si>
  <si>
    <t>MARIA FOMINA</t>
  </si>
  <si>
    <t>ELENA FEDOTOVA</t>
  </si>
  <si>
    <t>VLADIMIR GEGECHKORI</t>
  </si>
  <si>
    <t>A. MARCHENKOV</t>
  </si>
  <si>
    <t>YULIA KUDRYAVTSEVA</t>
  </si>
  <si>
    <t>VIKTORIYA SHUVAEVA</t>
  </si>
  <si>
    <t>OLGA PANINA</t>
  </si>
  <si>
    <t>SOFYA PYATKOVA</t>
  </si>
  <si>
    <t>ELENA RYABOVA</t>
  </si>
  <si>
    <t>DERGUNOVA OLGA</t>
  </si>
  <si>
    <t>YANA PASHKO</t>
  </si>
  <si>
    <t>ELENA KUPRIYANOVA</t>
  </si>
  <si>
    <t>KK</t>
  </si>
  <si>
    <t>ZHANNA SEMENOVA</t>
  </si>
  <si>
    <t>OKSANA SHERKAEVA</t>
  </si>
  <si>
    <t>ALEKSANDRA SCHETKINA</t>
  </si>
  <si>
    <t>ELINA EROKHINA</t>
  </si>
  <si>
    <t>YULIA ROMASCHENKO</t>
  </si>
  <si>
    <t>KRISTINA NIKITINA</t>
  </si>
  <si>
    <t>TATIANA NIKULSHINA</t>
  </si>
  <si>
    <t>N KAMINARSKAIA</t>
  </si>
  <si>
    <t>MIKHAIL DIVOVICH</t>
  </si>
  <si>
    <t>MARINA NOVITSKAYA</t>
  </si>
  <si>
    <t>LADA MURAVYEVA</t>
  </si>
  <si>
    <t>VEZORGINA MARIA</t>
  </si>
  <si>
    <t>NIKISHINA TATIANA</t>
  </si>
  <si>
    <t>TATIANA FEDOTOVA</t>
  </si>
  <si>
    <t>IULIIA VIATKINA</t>
  </si>
  <si>
    <t>ANNA IVANOVA</t>
  </si>
  <si>
    <t>HLEB ASTAPENKA</t>
  </si>
  <si>
    <t>KRI</t>
  </si>
  <si>
    <t>ELIZAVETA GAVRILOVA</t>
  </si>
  <si>
    <t>NADEZHDA BREIMAN</t>
  </si>
  <si>
    <t>IRINA PROKOFEVA</t>
  </si>
  <si>
    <t>LIALIA</t>
  </si>
  <si>
    <t>OLGA VORONINA</t>
  </si>
  <si>
    <t>EKATERINA BUSHINA</t>
  </si>
  <si>
    <t>MARGARITA VORONOVA</t>
  </si>
  <si>
    <t>KRISTINA PEGUSHINA</t>
  </si>
  <si>
    <t>DARYA DYOSHINA</t>
  </si>
  <si>
    <t>VICTORIA KORESHKOVA</t>
  </si>
  <si>
    <t>JULIA TRUBITSYNA</t>
  </si>
  <si>
    <t>ELENA CHISTIAKOVA</t>
  </si>
  <si>
    <t>ALENA GUTSOL</t>
  </si>
  <si>
    <t>ELLA ATABE</t>
  </si>
  <si>
    <t>IURIY LIZUNOV</t>
  </si>
  <si>
    <t>ELENA MARKOVA</t>
  </si>
  <si>
    <t>A T</t>
  </si>
  <si>
    <t>NADEZHDA TRANSVALEVA</t>
  </si>
  <si>
    <t>NADEZHDA AVDYUKHINA</t>
  </si>
  <si>
    <t>YULIYA GRIGOREVA</t>
  </si>
  <si>
    <t>MARINA FADEEVA</t>
  </si>
  <si>
    <t>BASKIROVA V</t>
  </si>
  <si>
    <t>GULNARA</t>
  </si>
  <si>
    <t>YANDEX MONEY</t>
  </si>
  <si>
    <t>ANDREU GOLUBOV</t>
  </si>
  <si>
    <t>DUDINA ELENA</t>
  </si>
  <si>
    <t>NATALIYA MUSATOVA</t>
  </si>
  <si>
    <t>OXANA GRUZDENKO</t>
  </si>
  <si>
    <t>ANASTASIA SNEGIREVA</t>
  </si>
  <si>
    <t>Виктория Кондратьева</t>
  </si>
  <si>
    <t>VLADISLAV PANKRATOV</t>
  </si>
  <si>
    <t>Эльза Галиева</t>
  </si>
  <si>
    <t>ANASTASIA GARUSNOVA</t>
  </si>
  <si>
    <t>NATALYA KLYUEVA</t>
  </si>
  <si>
    <t>NATALYA ALEMGULOVA</t>
  </si>
  <si>
    <t>NIZHEGORODTSEVA EKATERINA</t>
  </si>
  <si>
    <t>ANTON KONEV</t>
  </si>
  <si>
    <t>SHVYDENKO ANASTASIA</t>
  </si>
  <si>
    <t>STANISLAV BUTIN</t>
  </si>
  <si>
    <t>N. SHUYSKAYA</t>
  </si>
  <si>
    <t>VALERIY ASVAROV</t>
  </si>
  <si>
    <t>ZHANNA STANOVSKAYA</t>
  </si>
  <si>
    <t>IRINA SAKHAROVA</t>
  </si>
  <si>
    <t>OLEG SIGACHEV</t>
  </si>
  <si>
    <t>E GORIACHEVA</t>
  </si>
  <si>
    <t>YULIYA BELTSOVA</t>
  </si>
  <si>
    <t>EKATERINA GOFMAN</t>
  </si>
  <si>
    <t>ARTUR NIGMATULLIN</t>
  </si>
  <si>
    <t>OKSANA KOZLOVA</t>
  </si>
  <si>
    <t>OLGA SOROKINA</t>
  </si>
  <si>
    <t>OXANA SEREDENKO</t>
  </si>
  <si>
    <t>ALESYA SHITIKOVA</t>
  </si>
  <si>
    <t>ILLONA MARYAN</t>
  </si>
  <si>
    <t>SERGEY</t>
  </si>
  <si>
    <t>ANNA VASILEVA</t>
  </si>
  <si>
    <t>ANASTASIYA GOLIKOVA</t>
  </si>
  <si>
    <t>ANTONINA BOYARKOVA</t>
  </si>
  <si>
    <t>SERGEY GORSHKOV</t>
  </si>
  <si>
    <t>BOCHKAREVA VICTORIA</t>
  </si>
  <si>
    <t>ANFISA AVDYUSHCHENKO</t>
  </si>
  <si>
    <t>ANDREY</t>
  </si>
  <si>
    <t>октябрь</t>
  </si>
  <si>
    <t>8938</t>
  </si>
  <si>
    <t>3289</t>
  </si>
  <si>
    <t>4577</t>
  </si>
  <si>
    <t>3533</t>
  </si>
  <si>
    <t>7480</t>
  </si>
  <si>
    <t>9666</t>
  </si>
  <si>
    <t>0307</t>
  </si>
  <si>
    <t>1499</t>
  </si>
  <si>
    <t>6478</t>
  </si>
  <si>
    <t>0080</t>
  </si>
  <si>
    <t>3399</t>
  </si>
  <si>
    <t>1326</t>
  </si>
  <si>
    <t>1890</t>
  </si>
  <si>
    <t>6106</t>
  </si>
  <si>
    <t>8430</t>
  </si>
  <si>
    <t>3433</t>
  </si>
  <si>
    <t>6671</t>
  </si>
  <si>
    <t>8095</t>
  </si>
  <si>
    <t>5216</t>
  </si>
  <si>
    <t>2182</t>
  </si>
  <si>
    <t>2583</t>
  </si>
  <si>
    <t>9567</t>
  </si>
  <si>
    <t>5900</t>
  </si>
  <si>
    <t>5744</t>
  </si>
  <si>
    <t>4505</t>
  </si>
  <si>
    <t>4101</t>
  </si>
  <si>
    <t>5747</t>
  </si>
  <si>
    <t>5729</t>
  </si>
  <si>
    <t>2540</t>
  </si>
  <si>
    <t>0922</t>
  </si>
  <si>
    <t>7404</t>
  </si>
  <si>
    <t>3285</t>
  </si>
  <si>
    <t>1198</t>
  </si>
  <si>
    <t>500,00 RUB</t>
  </si>
  <si>
    <t>Буслова Наталья</t>
  </si>
  <si>
    <t>900,00 RUB</t>
  </si>
  <si>
    <t>1 218,65 RUB</t>
  </si>
  <si>
    <t>Yulia Khismatullina</t>
  </si>
  <si>
    <t>100,00 RUB</t>
  </si>
  <si>
    <t>Svetlana Lipnickiene</t>
  </si>
  <si>
    <t>Sergey Nogin</t>
  </si>
  <si>
    <t xml:space="preserve">Благотворительное пожертвование </t>
  </si>
  <si>
    <t>Татьяна Авраменко</t>
  </si>
  <si>
    <t>Игорь</t>
  </si>
  <si>
    <t>K. Great-Vronskaya</t>
  </si>
  <si>
    <t>Лиза Сухорукова</t>
  </si>
  <si>
    <t>Dmitrii Lebedeb</t>
  </si>
  <si>
    <t xml:space="preserve">Оплата за вет. услуги - кастрацию кота Пушка в вет. клинике "Умка" </t>
  </si>
  <si>
    <t>Оплата за вет. услуги - кастрацию котов Перчика и Жабчика, собак Бима, Добби и Дилана, стерилизацию кошек Мурки и Зоси, собак Жучки, Герды и Найды в клинике "Умка" г. Калуга</t>
  </si>
  <si>
    <t xml:space="preserve">Оплата за вет. услуги - стерилизацию собак Луны и Айлы в вет. клинике "Аист-вет Одинцово" </t>
  </si>
  <si>
    <t xml:space="preserve">Оплата за вет. услуги - стерилизацию кошки Глаши в вет. клинике "Джек" </t>
  </si>
  <si>
    <t xml:space="preserve">Оплата за вет. услуги - стерилизацию кошки Шедоу в вет. клинике "Джек" </t>
  </si>
  <si>
    <t xml:space="preserve">Оплата за вет. услуги - кастрацию собак Дугласа и Луи в вет. клинике "В мире животных" </t>
  </si>
  <si>
    <t xml:space="preserve">Оплата за вет. услуги - стерилизацию кошек Туси и Синеглазки в вет. клинике "Дорог каждый" </t>
  </si>
  <si>
    <t xml:space="preserve">Оплата за вет. услуги - стерилизацию собаки Альмы в вет. клинике "Дорог каждый" </t>
  </si>
  <si>
    <t xml:space="preserve">Оплата за вет. услуги - стерилизацию кошек Клепы, Муси, Симы, Мони и Мазуты и кастрацию кота Барона в вет. клинике "Дорог каждый" </t>
  </si>
  <si>
    <t xml:space="preserve">Оплата за вет. услуги - стерилизацию кошек Сары и Маруси в вет. клинике "ЗооДубна" </t>
  </si>
  <si>
    <t xml:space="preserve">Оплата за вет. услуги - кастрацию собаки Панды в вет. клинике "Алисавет" на ул. Лобачевского   </t>
  </si>
  <si>
    <t xml:space="preserve">Оплата за вет. услуги - кастрацию котов Маврика и Дымка и стерилизацию кошек Ночки и Пантеры в вет. клинике "Дорог каждый" </t>
  </si>
  <si>
    <t xml:space="preserve">Оплата за вет. услуги - стерилизацию кошки Боа в вет. клинике "Алисавет" на ул. Лобачевского   </t>
  </si>
  <si>
    <t xml:space="preserve">Оплата за вет. услуги - стерилизацию кошек Масяни и Муры в вет. клинике "Бимка" пос. Ашукино   </t>
  </si>
  <si>
    <t xml:space="preserve">Оплата за вет. услуги - стерилизацию собак Жули и Дины в вет. клинике "Ветпомощь" г. Александров </t>
  </si>
  <si>
    <t xml:space="preserve">Доплата за вет. услуги - кастрацию котов Маврика и Дымка и стерилизацию кошек Ночки и Пантеры в вет. клинике "Дорог каждый" </t>
  </si>
  <si>
    <t xml:space="preserve">Оплата за вет. услуги - стерилизацию кошек Баритты, Триши, Чернички и Цыпы в вет. клинике "ЗооДубна" </t>
  </si>
  <si>
    <t xml:space="preserve">Оплата за вет. услуги - стерилизацию кошки Аси в вет. клинике "Пантера" г. Воскресенск   </t>
  </si>
  <si>
    <t xml:space="preserve">Оплата за вет. услуги - стерилизацию кошки Луши в вет. клинике "Пантера" г. Воскресенск   </t>
  </si>
  <si>
    <t xml:space="preserve">Оплата за вет. услуги - стерилизацию кошек Вари и Роти в вет. клинике "Пантера" г. Воскресенск   </t>
  </si>
  <si>
    <t xml:space="preserve">Оплата за вет. услуги - стерилизацию кошки Пуговки в вет. клинике "Аист-вет Одинцово" </t>
  </si>
  <si>
    <t xml:space="preserve">Оплата за вет. услуги - кастрацию собаки Рони в вет. клинике "10 Жизней" г. Жуковский   </t>
  </si>
  <si>
    <t xml:space="preserve">Оплата за вет. услуги - стерилизацию кошки Стейси в вет. клинике "10 Жизней" п. Кратово   </t>
  </si>
  <si>
    <t xml:space="preserve">Оплата за вет. услуги - стерилизацию кошки Стаси в вет. клинике "10 Жизней" п. Кратово   </t>
  </si>
  <si>
    <t xml:space="preserve">Оплата за вет. услуги - стерилизацию кошки Риты в вет. клинике "10 Жизней" п. Кратово   </t>
  </si>
  <si>
    <t xml:space="preserve">Оплата за вет. услуги - кастрацию собаки Паркера в вет. клинике "В мире животных" </t>
  </si>
  <si>
    <t xml:space="preserve">Оплата за вет. услуги - стерилизацию собаки Геры в вет. клинике "ВетЭгида"   </t>
  </si>
  <si>
    <t xml:space="preserve">Оплата за вет. услуги - стерилизацию собаки Бонни в вет. клинике "ВетЭгида"   </t>
  </si>
  <si>
    <t xml:space="preserve">Оплата за вет. услуги - стерилизацию кошки Мурки в вет. клинике "ВетЭгида"   </t>
  </si>
  <si>
    <t xml:space="preserve">Оплата за вет. услуги - стерилизацию кошки Черепашки в вет. клинике "ВетЭгида"   </t>
  </si>
  <si>
    <t xml:space="preserve">Оплата за вет. услуги - кастрацию кота Мася в вет. клинике "ВетЭгида"   </t>
  </si>
  <si>
    <t xml:space="preserve">Оплата за вет. услуги - стерилизацию собак Лисички и Малышки в вет. клинике "Бимка" пос. Ашукино   </t>
  </si>
  <si>
    <t xml:space="preserve">Оплата за вет. услуги - кастрацию собаки Вэла в вет. клинике "В мире животных" </t>
  </si>
  <si>
    <t xml:space="preserve">Оплата за вет. услуги - кастрацию собаки Мухтара в вет. клинике "Дорог каждый" </t>
  </si>
  <si>
    <t xml:space="preserve">Оплата за вет. услуги - кастрацию собак Рекса, Джинна и Жорика в вет. клинике "Дорог каждый" </t>
  </si>
  <si>
    <t xml:space="preserve">Оплата за вет. услуги - стерилизацию кошек Маси, Дыни, Грини и Мышки в вет. клинике "Дорог каждый" </t>
  </si>
  <si>
    <t xml:space="preserve">Оплата за вет. услуги - стерилизацию кошки Дуняши и кастрацию котов Мурзика и Атоса в вет. клинике "Дорог каждый" </t>
  </si>
  <si>
    <t xml:space="preserve">Оплата за вет. услуги - кастрацию собак Вильяма и Рея в вет. клинике "Дорог каждый" </t>
  </si>
  <si>
    <t xml:space="preserve">Оплата за вет. услуги - стерилизацию кошки Салли в вет. клинике "ЗооДубна" </t>
  </si>
  <si>
    <t xml:space="preserve">Оплата за вет. услуги - стерилизацию кошки Майки в вет. клинике "Джек" </t>
  </si>
  <si>
    <t xml:space="preserve">Оплата за вет. услуги - кастрацию собаки Лаки в вет. клинике "Дорог каждый" </t>
  </si>
  <si>
    <t xml:space="preserve">Оплата за вет. услуги - кастрацию собак Зевса и Макара и котов Нельсона и Пастера в вет. клинике "101 Далматинец" ул. Свободы </t>
  </si>
  <si>
    <t xml:space="preserve">Оплата за вет. услуги - стерилизацию кошек Сони и Грозной и собак Герды и Джессики в вет. клинике "101 Далматинец" ул. Свободы  </t>
  </si>
  <si>
    <t xml:space="preserve">Оплата за вет. услуги - стационарное содержание собаки Жули в вет. клинике "Фауна" </t>
  </si>
  <si>
    <t xml:space="preserve">Оплата за вет. услуги - стерилизацию кошки Баси в вет. клинике "Свой доктор" Кунцево </t>
  </si>
  <si>
    <t xml:space="preserve">Оплата за вет. услуги - стерилизацию собаки Бэллы в вет. клинике "Свой доктор" Кунцево </t>
  </si>
  <si>
    <t xml:space="preserve">Оплата за вет. услуги - стерилизацию кошки Лолы в вет. клинике "Свой доктор" Кунцево </t>
  </si>
  <si>
    <t xml:space="preserve">Оплата за вет. услуги - стерилизацию кошки Маши в вет. клинике "Свой доктор" Кунцево </t>
  </si>
  <si>
    <t xml:space="preserve">Оплата за вет. услуги - стерилизацию кошки Скрипки в вет. клинике "Свой доктор" Кунцево </t>
  </si>
  <si>
    <t xml:space="preserve">Оплата за вет. услуги - стерилизацию собаки Мэсси в вет. клинике "Аист-вет" Одинцово </t>
  </si>
  <si>
    <t xml:space="preserve">Оплата за вет. услуги - стационарное содержание собаки Мэсси в вет. клинике "Аист-вет" Одинцово </t>
  </si>
  <si>
    <t>Оплата за вет. услуги - проведение операции собаке Пушистику в вет. клинике "Алисавет" в Бутово</t>
  </si>
  <si>
    <t>Оплата за вет. услуги - консультацию по мед. документам и проведение мед. манипуляции собаке Шерри в вет. клинике "Биоконтроль"</t>
  </si>
  <si>
    <t>Оплата за вет. услуги - прием врача и проведение диагностики собаке Гарику в вет. клинике "Алисавет" на ул. Лобачевского</t>
  </si>
  <si>
    <t>Оплата за вет. услуги - прием врача и проведение диагностики собаке Семену в вет. клинике "Алисавет" на ул. Лобачевского</t>
  </si>
  <si>
    <t>Оплата за вет. услуги - проведение операции коту Лилу в вет. клинике "Алисавет" на ул. Лобачевского</t>
  </si>
  <si>
    <t>Оплата за вет. услуги - прием врача и проведение исследований коту Балу в вет. клинике "Ковчег"</t>
  </si>
  <si>
    <t>Оплата за вет. услуги - прием врача и проведение исследований коту Джону в вет. клинике "Ковчег"</t>
  </si>
  <si>
    <t>Оплата за вет. услуги - стационарное содержание собаки Пушистика в вет. клинике "Алисавет" в Бутово</t>
  </si>
  <si>
    <t>Оплата за вет. услуги - проведение операции коту Джейсону в вет. клинике "Алисавет" на ул. Лобачевского</t>
  </si>
  <si>
    <t>Оплата за вет. услуги - лечение кошки Ники в вет. клинике "Алисавет" на ул. Лобачевского</t>
  </si>
  <si>
    <t>Оплата за вет. услуги - прием врача, анализы и проведение химиотерапии собаке Жуже в вет. клинике "Биоконтроль"</t>
  </si>
  <si>
    <t>Оплата за вет. услуги - прием врача, исследование собаки Эльзы в вет. клинике "Биоконтроль"</t>
  </si>
  <si>
    <t>Оплата за вет. услуги - прием врача, анализы и исследования собаки Сони в вет. клинике "Биоконтроль"</t>
  </si>
  <si>
    <t>Оплата за вет. услуги - прием врача и исследования собаки Пафнуши в вет. клинике "Биоконтроль"</t>
  </si>
  <si>
    <t>Оплата за вет. услуги - прием врача-офтальмолога и проведение операции собаке Эльзе в Центре вет. офтальмологии доктора Шилкина А.Г.</t>
  </si>
  <si>
    <t>Оплата за вет. услуги - прием врача-офтальмолога кошки Тины в Центре вет. офтальмологии доктора Шилкина А.Г.</t>
  </si>
  <si>
    <t>Оплата за вет. услуги - проведение анализа крови собаке Ви в вет. клинике "Алисавет" на ул. Лобачевского</t>
  </si>
  <si>
    <t>Оплата за вет. услуги - проведение операции и лечение в стационаре собаки Ариши в вет. клинике "В мире животных"</t>
  </si>
  <si>
    <t>Оплата за вет. услуги - прием врача и проведение исследований собаке Ушану в вет. клинике "Беланта" Братеево</t>
  </si>
  <si>
    <t>Оплата за вет. услуги - прием врача, проведение исследований и мед. манипуляций собаке Жуже в вет. клинике "Биоконтроль"</t>
  </si>
  <si>
    <t>Оплата за вет. услуги - прием врачей, проведение исследований собаке Терри в вет. клинике "Биоконтроль".</t>
  </si>
  <si>
    <t>Оплата за вет. услуги - проведение операции кошке Фелиции в вет. клинике "Алисавет" на ул. Лобачевского</t>
  </si>
  <si>
    <t>Оплата за вет. услуги - лечение в стационаре собаки Ариши в вет. клинике "В мире животных"</t>
  </si>
  <si>
    <t>Оплата за вет. услуги - прием врача кошки Саши в вет. клинике "Алисавет" на ул. Лобачевского</t>
  </si>
  <si>
    <t>Оплата за сувенирную продукцию</t>
  </si>
  <si>
    <t>Оплата за мобильный выставочный стенд Roll up "Капля"</t>
  </si>
  <si>
    <t>Оплата за услуги по организации и проведению мероприятия "Тыквы и коты"</t>
  </si>
  <si>
    <t>Оплата за будки для собак для приюта "Бубасти"</t>
  </si>
  <si>
    <t>Оплата за ветеринарные препараты для приюта "Душа бродяги" г. Калуга</t>
  </si>
  <si>
    <t>Оплата за ветеринарные препараты для приюта "Кожуховский"</t>
  </si>
  <si>
    <t>Оплата за корм для кошек для приюта "Кошачья надежда" г. Звенигород</t>
  </si>
  <si>
    <t>Оплата за ветеринарные препараты для приюта "Кошачья надежда" г. Звенигород</t>
  </si>
  <si>
    <t>Оплата за автошины и диски для автомобиля "РэйМобиль"</t>
  </si>
  <si>
    <t>Абонентская плата за онлайн мониторинг</t>
  </si>
  <si>
    <t xml:space="preserve">Оплата за услуги шиномонтажа </t>
  </si>
  <si>
    <t>Оплата за услуги связи</t>
  </si>
  <si>
    <t>Налог при УСН</t>
  </si>
  <si>
    <t>Оплата за канцелярские товары</t>
  </si>
  <si>
    <t>Оплата за расходные материалы для принтера</t>
  </si>
  <si>
    <t xml:space="preserve">Оплата за производство аудиовизуального произведения </t>
  </si>
  <si>
    <t xml:space="preserve">Оплата за вет. услуги - стерилизацию кошки Муси в вет. клинике "Алисавет" в Бутово </t>
  </si>
  <si>
    <t xml:space="preserve">Оплата за вет. услуги - стерилизацию кошки Греты в вет. клинике "Умка" </t>
  </si>
  <si>
    <t xml:space="preserve">Оплата за вет. услуги - стерилизацию кошки Массандры в вет. клинике "Умка" </t>
  </si>
  <si>
    <t xml:space="preserve">Оплата за вет. услуги - стерилизацию кошек Анфисы и Ириски в вет. клинике "Пантера" г. Воскресенск </t>
  </si>
  <si>
    <t xml:space="preserve">Оплата за вет. услуги - стерилизацию собак Милы и Кери в вет. клинике "Дорог каждый" </t>
  </si>
  <si>
    <t xml:space="preserve">Оплата за вет. услуги - стерилизацию собак Жули и Дуни в вет. клинике "Дорог каждый" </t>
  </si>
  <si>
    <t xml:space="preserve">Оплата за вет. услуги - стерилизацию собак Айны, Марго и Сони в вет. клинике "Дорог каждый" </t>
  </si>
  <si>
    <t xml:space="preserve">Оплата за вет. услуги - стерилизацию кошек Чернышки, Анфисы, Черепашки и собаки Джесси в зооцентре "КиС" </t>
  </si>
  <si>
    <t xml:space="preserve">Оплата за вет. услуги - стерилизацию кошки Масяни в вет. клинике "Лемур" Воскресенск </t>
  </si>
  <si>
    <t xml:space="preserve">Оплата за вет. услуги - стерилизацию кошек Жанны и Дуняши в вет. клинике "Лемур" Воскресенск </t>
  </si>
  <si>
    <t xml:space="preserve">Оплата за вет. услуги - стерилизацию кошек Рыси и Миланы в вет. клинике "Лемур" Воскресенск </t>
  </si>
  <si>
    <t xml:space="preserve">Оплата за вет. услуги - стерилизацию собак Фанни и Али в вет. клинике "Дорог каждый" </t>
  </si>
  <si>
    <t xml:space="preserve">Оплата за вет. услуги - стерилизацию кошки Мамочки в вет. клинике "Ковчег" </t>
  </si>
  <si>
    <t xml:space="preserve">Оплата за вет. услуги - стерилизацию собаки Буси в вет. клинике "Ковчег" </t>
  </si>
  <si>
    <t xml:space="preserve">Оплата за вет. услуги - стерилизацию кошки Зефирки в вет. клинике "Ковчег" </t>
  </si>
  <si>
    <t xml:space="preserve">Оплата за вет. услуги - стерилизацию кошки Пеструшки в вет. клинике "Ковчег" </t>
  </si>
  <si>
    <t xml:space="preserve">Оплата за вет. услуги - стерилизацию кошки Марты в вет. клинике "10 Жизней" г. Жуковский </t>
  </si>
  <si>
    <t xml:space="preserve">Оплата за вет. услуги - стерилизацию кошки Маркизы в вет. клинике "Свой доктор" Кунцево </t>
  </si>
  <si>
    <t xml:space="preserve">Оплата за вет. услуги - стерилизацию собаки Пчелки в вет. клинике "Алисавет" на ул. Лобачевского </t>
  </si>
  <si>
    <t xml:space="preserve">Оплата за вет. услуги - стерилизацию собак Кнопки, Геры и Бони в вет. клинике "Дорог каждый" </t>
  </si>
  <si>
    <t xml:space="preserve">Оплата за вет. услуги - стерилизацию собак Алисы, Альбы и Альмы в вет. клинике "Дорог каждый" </t>
  </si>
  <si>
    <t xml:space="preserve">Оплата за вет. услуги - стерилизацию собаки Джеки клинике "Дорог каждый" </t>
  </si>
  <si>
    <t xml:space="preserve">Оплата за вет. услуги - стерилизацию собаки Жули в вет. клинике "Фауна" </t>
  </si>
  <si>
    <t xml:space="preserve">Оплата за вет. услуги - стерилизацию собаки Фиби в вет. клинике "Алисавет" на ул. Лобачевского </t>
  </si>
  <si>
    <t xml:space="preserve">Оплата за вет. услуги - стерилизацию кошки Шейлы в вет. клинике "Свой доктор" Кунцево </t>
  </si>
  <si>
    <t xml:space="preserve">Оплата за вет. услуги - стерилизацию кошки Ники в вет. клинике "Свой доктор" Кунцево </t>
  </si>
  <si>
    <t xml:space="preserve">Оплата за вет. услуги - стерилизацию собаки Одри в вет. клинике "Свой доктор" Кунцево </t>
  </si>
  <si>
    <t xml:space="preserve">Оплата за вет. услуги - стерилизацию кошки Линды в вет. клинике "Алисавет" Бутово </t>
  </si>
  <si>
    <t xml:space="preserve">Оплата за вет. услуги - стерилизацию кошек Миры и Майи в вет. клинике "Алисавет" на ул. Лобачевского </t>
  </si>
  <si>
    <t>Оплата за аренду нежилого помещения за сентябрь</t>
  </si>
  <si>
    <t>Оплата труда сотрудников, занятых в реализации проекта (3 человека), за сентябрь</t>
  </si>
  <si>
    <t>Налоги и взносы от ФОТ сотрудников, занятых в релизации проекта, за сентябрь</t>
  </si>
  <si>
    <t>Заработная плата сотрудников (3 человека), занятых в релизации программы, за сентябрь</t>
  </si>
  <si>
    <t>Заработная плата сотрудника, занятого в релизации программы, за сентябрь</t>
  </si>
  <si>
    <t>Заработная плата сотрудников (2 человека), занятых в релизации программы, за сентябрь</t>
  </si>
  <si>
    <t>Перечисление налогов и взносов от ФОТ за сентябрь</t>
  </si>
  <si>
    <t xml:space="preserve">Оплата за аренду нежилого помещения - за сентябрь </t>
  </si>
  <si>
    <t>Оплата труда АУП (координирование и развитие Фонда, бух. учет, 3 человека) за сентябрь</t>
  </si>
  <si>
    <t xml:space="preserve">Пожертвования от БФ "Нужна помощь" в рамках благотворительной программы "Нужна помощь" </t>
  </si>
  <si>
    <t>Благотворительные пожертвования, собранные в ящик для сбора пожертвований, установленный в центр вет. офт. доктора Шилкина А.Г. на 5-й Парковой</t>
  </si>
  <si>
    <t>Благотворительные пожертвования, собранные в ящик для сбора пожертвований, установленный в вет. клинике "Пантера" г. Воскресенск</t>
  </si>
  <si>
    <t>Благотворительные пожертвования, собранные на фестивале "Душевная Москва" 08.09.18</t>
  </si>
  <si>
    <t>Благотворительные пожертвования, собранные в ящик для сбора пожертвований, установленный в зоомагазине "Лабрадор" Новокузнецкая</t>
  </si>
  <si>
    <t>Благотворительные пожертвования, собранные в ящик для сбора пожертвований, установленный в зоомагазине "Лабрадор" Ладожская</t>
  </si>
  <si>
    <t>Благотворительные пожертвования, собранные в ящик для сбора пожертвований, установленный в вет. клинике "Алисавет" Лобачевского</t>
  </si>
  <si>
    <t>Благотворительные пожертвования, собранные в ящик для сбора пожертвований, установленный в вет. клинике "Свой доктор" Кунцево</t>
  </si>
  <si>
    <t>Благотворительные пожертвования, собранные в ящик для сбора пожертвований, установленный в вет. клинике "Аист-вет" Одинцово</t>
  </si>
  <si>
    <t>Благотворительные пожертвования, собранные на Коргилиаде 22.09.18</t>
  </si>
  <si>
    <t>Благотворительные пожертвования, собранные в ящик для сбора пожертвований, установленный в зоомагазине "Соня"</t>
  </si>
  <si>
    <t>Благотворительные пожертвования, собранные в ящик для сбора пожертвований, установленный в вет. клинике "Беланта" Щербинка</t>
  </si>
  <si>
    <t>Благотворительные пожертвования, собранные в ящик для сбора пожертвований, установленный в вет. клинике "Джек"</t>
  </si>
  <si>
    <t>Благотворительные пожертвования, собранные в ящик для сбора пожертвований, установленный в вет. клинике "Алисавет" Бутово</t>
  </si>
  <si>
    <t>Благотворительные пожертвования, собранные в ящик для сбора пожертвований, установленный в зоомагазине "Зверушка"</t>
  </si>
  <si>
    <t>Благотворительные пожертвования, собранные в ящик для сбора пожертвований, установленный в аптеке "Фарм Фемели"</t>
  </si>
  <si>
    <t>Благотворительные пожертвования, собранные в ящик для сбора пожертвований, установленный в аптеке "Аптека-музей"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</si>
</sst>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#,##0.00&quot;р.&quot;"/>
    <numFmt numFmtId="180" formatCode="#\ ##0.00"/>
    <numFmt numFmtId="187" formatCode="dd\.mm\.yyyy"/>
  </numFmts>
  <fonts count="19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Protection="0"/>
  </cellStyleXfs>
  <cellXfs count="173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4" fontId="2" fillId="2" borderId="2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Protection="1"/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2" borderId="3" xfId="0" applyFont="1" applyFill="1" applyBorder="1" applyProtection="1"/>
    <xf numFmtId="0" fontId="4" fillId="2" borderId="1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4" fontId="2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73" fontId="2" fillId="3" borderId="3" xfId="0" applyNumberFormat="1" applyFont="1" applyFill="1" applyBorder="1" applyAlignment="1" applyProtection="1">
      <alignment horizontal="center"/>
    </xf>
    <xf numFmtId="173" fontId="0" fillId="0" borderId="0" xfId="0" applyNumberFormat="1" applyFill="1" applyAlignment="1" applyProtection="1">
      <alignment horizontal="center"/>
    </xf>
    <xf numFmtId="173" fontId="4" fillId="3" borderId="3" xfId="0" applyNumberFormat="1" applyFont="1" applyFill="1" applyBorder="1" applyAlignment="1" applyProtection="1">
      <alignment horizontal="center" vertical="center"/>
    </xf>
    <xf numFmtId="173" fontId="8" fillId="2" borderId="3" xfId="0" applyNumberFormat="1" applyFont="1" applyFill="1" applyBorder="1" applyAlignment="1" applyProtection="1">
      <alignment horizontal="right" vertical="center"/>
    </xf>
    <xf numFmtId="173" fontId="8" fillId="0" borderId="0" xfId="0" applyNumberFormat="1" applyFont="1" applyFill="1" applyBorder="1" applyAlignment="1" applyProtection="1">
      <alignment horizontal="right" vertical="center"/>
    </xf>
    <xf numFmtId="173" fontId="4" fillId="3" borderId="3" xfId="0" applyNumberFormat="1" applyFont="1" applyFill="1" applyBorder="1" applyAlignment="1" applyProtection="1">
      <alignment horizontal="center"/>
    </xf>
    <xf numFmtId="173" fontId="9" fillId="2" borderId="3" xfId="0" applyNumberFormat="1" applyFont="1" applyFill="1" applyBorder="1" applyAlignment="1" applyProtection="1">
      <alignment vertical="center"/>
    </xf>
    <xf numFmtId="173" fontId="8" fillId="2" borderId="3" xfId="0" applyNumberFormat="1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horizontal="center"/>
    </xf>
    <xf numFmtId="4" fontId="11" fillId="0" borderId="0" xfId="0" applyNumberFormat="1" applyFont="1" applyFill="1" applyAlignment="1" applyProtection="1">
      <alignment horizontal="center" vertical="center"/>
    </xf>
    <xf numFmtId="0" fontId="1" fillId="0" borderId="4" xfId="0" applyFont="1" applyFill="1" applyBorder="1" applyProtection="1"/>
    <xf numFmtId="4" fontId="0" fillId="0" borderId="5" xfId="0" applyNumberForma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wrapText="1"/>
    </xf>
    <xf numFmtId="4" fontId="11" fillId="0" borderId="0" xfId="0" applyNumberFormat="1" applyFont="1" applyFill="1" applyProtection="1"/>
    <xf numFmtId="4" fontId="0" fillId="0" borderId="0" xfId="0" applyNumberFormat="1" applyFill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3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Protection="1"/>
    <xf numFmtId="4" fontId="1" fillId="0" borderId="4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4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0" fontId="2" fillId="2" borderId="3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2" fillId="2" borderId="2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73" fontId="8" fillId="3" borderId="3" xfId="0" applyNumberFormat="1" applyFont="1" applyFill="1" applyBorder="1" applyAlignment="1" applyProtection="1">
      <alignment horizontal="right"/>
    </xf>
    <xf numFmtId="14" fontId="0" fillId="0" borderId="0" xfId="0" applyNumberFormat="1" applyFill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187" fontId="1" fillId="0" borderId="6" xfId="0" applyNumberFormat="1" applyFont="1" applyFill="1" applyBorder="1" applyAlignment="1" applyProtection="1">
      <alignment horizontal="center" vertical="center"/>
    </xf>
    <xf numFmtId="187" fontId="1" fillId="0" borderId="4" xfId="0" applyNumberFormat="1" applyFont="1" applyFill="1" applyBorder="1" applyAlignment="1" applyProtection="1">
      <alignment horizontal="center" vertical="center"/>
    </xf>
    <xf numFmtId="14" fontId="3" fillId="2" borderId="1" xfId="0" applyNumberFormat="1" applyFont="1" applyFill="1" applyBorder="1" applyAlignment="1" applyProtection="1">
      <alignment horizontal="left" vertical="center"/>
    </xf>
    <xf numFmtId="4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wrapText="1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 wrapText="1"/>
    </xf>
    <xf numFmtId="0" fontId="13" fillId="4" borderId="17" xfId="0" applyNumberFormat="1" applyFont="1" applyFill="1" applyBorder="1" applyAlignment="1" applyProtection="1">
      <alignment horizontal="center" vertical="center" wrapText="1"/>
    </xf>
    <xf numFmtId="4" fontId="13" fillId="4" borderId="17" xfId="0" applyNumberFormat="1" applyFont="1" applyFill="1" applyBorder="1" applyAlignment="1" applyProtection="1">
      <alignment horizontal="center" vertical="center" wrapText="1"/>
    </xf>
    <xf numFmtId="0" fontId="13" fillId="0" borderId="17" xfId="0" applyNumberFormat="1" applyFont="1" applyFill="1" applyBorder="1" applyAlignment="1" applyProtection="1">
      <alignment horizontal="left" vertical="center" wrapText="1"/>
    </xf>
    <xf numFmtId="0" fontId="14" fillId="4" borderId="17" xfId="0" applyNumberFormat="1" applyFont="1" applyFill="1" applyBorder="1" applyAlignment="1" applyProtection="1">
      <alignment horizontal="center" vertical="center" wrapText="1"/>
    </xf>
    <xf numFmtId="4" fontId="14" fillId="4" borderId="17" xfId="0" applyNumberFormat="1" applyFont="1" applyFill="1" applyBorder="1" applyAlignment="1" applyProtection="1">
      <alignment horizontal="center" vertical="center" wrapText="1"/>
    </xf>
    <xf numFmtId="0" fontId="14" fillId="4" borderId="17" xfId="0" applyNumberFormat="1" applyFont="1" applyFill="1" applyBorder="1" applyAlignment="1" applyProtection="1">
      <alignment horizontal="left" vertical="center" wrapText="1"/>
    </xf>
    <xf numFmtId="187" fontId="1" fillId="0" borderId="7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/>
    </xf>
    <xf numFmtId="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 wrapText="1"/>
    </xf>
    <xf numFmtId="0" fontId="1" fillId="0" borderId="4" xfId="0" applyFont="1" applyBorder="1"/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4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15" fillId="0" borderId="4" xfId="0" applyFont="1" applyBorder="1"/>
    <xf numFmtId="14" fontId="1" fillId="0" borderId="4" xfId="0" applyNumberFormat="1" applyFont="1" applyFill="1" applyBorder="1" applyAlignment="1" applyProtection="1">
      <alignment horizontal="center" vertical="center"/>
    </xf>
    <xf numFmtId="14" fontId="3" fillId="2" borderId="2" xfId="0" applyNumberFormat="1" applyFont="1" applyFill="1" applyBorder="1" applyAlignment="1" applyProtection="1">
      <alignment vertical="center" wrapText="1"/>
    </xf>
    <xf numFmtId="14" fontId="3" fillId="2" borderId="3" xfId="0" applyNumberFormat="1" applyFont="1" applyFill="1" applyBorder="1" applyAlignment="1" applyProtection="1">
      <alignment vertical="center" wrapText="1"/>
    </xf>
    <xf numFmtId="14" fontId="3" fillId="2" borderId="1" xfId="0" applyNumberFormat="1" applyFont="1" applyFill="1" applyBorder="1" applyAlignment="1" applyProtection="1">
      <alignment vertical="center"/>
    </xf>
    <xf numFmtId="14" fontId="3" fillId="2" borderId="2" xfId="0" applyNumberFormat="1" applyFont="1" applyFill="1" applyBorder="1" applyAlignment="1" applyProtection="1">
      <alignment vertical="center"/>
    </xf>
    <xf numFmtId="14" fontId="3" fillId="2" borderId="3" xfId="0" applyNumberFormat="1" applyFont="1" applyFill="1" applyBorder="1" applyAlignment="1" applyProtection="1">
      <alignment vertical="center"/>
    </xf>
    <xf numFmtId="0" fontId="14" fillId="4" borderId="18" xfId="0" applyNumberFormat="1" applyFont="1" applyFill="1" applyBorder="1" applyAlignment="1" applyProtection="1">
      <alignment horizontal="left" vertical="center" wrapText="1"/>
    </xf>
    <xf numFmtId="0" fontId="13" fillId="4" borderId="17" xfId="0" applyNumberFormat="1" applyFont="1" applyFill="1" applyBorder="1" applyAlignment="1" applyProtection="1">
      <alignment horizontal="left" vertical="center" wrapText="1"/>
    </xf>
    <xf numFmtId="0" fontId="13" fillId="0" borderId="17" xfId="0" applyNumberFormat="1" applyFont="1" applyFill="1" applyBorder="1" applyAlignment="1" applyProtection="1">
      <alignment horizontal="center" vertical="center" wrapText="1"/>
    </xf>
    <xf numFmtId="4" fontId="13" fillId="0" borderId="17" xfId="0" applyNumberFormat="1" applyFont="1" applyFill="1" applyBorder="1" applyAlignment="1" applyProtection="1">
      <alignment horizontal="center" vertical="center" wrapText="1"/>
    </xf>
    <xf numFmtId="4" fontId="13" fillId="0" borderId="19" xfId="0" applyNumberFormat="1" applyFont="1" applyFill="1" applyBorder="1" applyAlignment="1" applyProtection="1">
      <alignment horizontal="center" vertical="center" wrapText="1"/>
    </xf>
    <xf numFmtId="4" fontId="13" fillId="0" borderId="4" xfId="0" applyNumberFormat="1" applyFont="1" applyFill="1" applyBorder="1" applyAlignment="1" applyProtection="1">
      <alignment horizontal="center" vertical="center" wrapText="1"/>
    </xf>
    <xf numFmtId="187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180" fontId="0" fillId="0" borderId="4" xfId="0" applyNumberForma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0" fontId="2" fillId="0" borderId="0" xfId="0" applyFont="1" applyFill="1" applyBorder="1" applyAlignment="1" applyProtection="1">
      <alignment vertical="center" wrapText="1"/>
    </xf>
    <xf numFmtId="4" fontId="13" fillId="4" borderId="18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center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 vertical="center"/>
    </xf>
    <xf numFmtId="14" fontId="16" fillId="0" borderId="4" xfId="0" applyNumberFormat="1" applyFont="1" applyBorder="1" applyAlignment="1">
      <alignment horizontal="center" vertical="center"/>
    </xf>
    <xf numFmtId="180" fontId="16" fillId="0" borderId="4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1" fillId="0" borderId="4" xfId="0" applyNumberFormat="1" applyFont="1" applyFill="1" applyBorder="1" applyAlignment="1" applyProtection="1">
      <alignment horizontal="center"/>
    </xf>
    <xf numFmtId="14" fontId="14" fillId="4" borderId="17" xfId="0" applyNumberFormat="1" applyFont="1" applyFill="1" applyBorder="1" applyAlignment="1" applyProtection="1">
      <alignment horizontal="center" vertical="center" wrapText="1"/>
    </xf>
    <xf numFmtId="14" fontId="13" fillId="0" borderId="4" xfId="0" applyNumberFormat="1" applyFont="1" applyFill="1" applyBorder="1" applyAlignment="1" applyProtection="1">
      <alignment horizontal="center" vertical="center" wrapText="1"/>
    </xf>
    <xf numFmtId="14" fontId="13" fillId="4" borderId="17" xfId="0" applyNumberFormat="1" applyFont="1" applyFill="1" applyBorder="1" applyAlignment="1" applyProtection="1">
      <alignment horizontal="center" vertical="center" wrapText="1"/>
    </xf>
    <xf numFmtId="14" fontId="13" fillId="0" borderId="19" xfId="0" applyNumberFormat="1" applyFont="1" applyFill="1" applyBorder="1" applyAlignment="1" applyProtection="1">
      <alignment horizontal="center" vertical="center" wrapText="1"/>
    </xf>
    <xf numFmtId="4" fontId="14" fillId="0" borderId="17" xfId="0" applyNumberFormat="1" applyFont="1" applyFill="1" applyBorder="1" applyAlignment="1" applyProtection="1">
      <alignment horizontal="center" vertical="center" wrapText="1"/>
    </xf>
    <xf numFmtId="0" fontId="14" fillId="5" borderId="17" xfId="0" applyNumberFormat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/>
    </xf>
    <xf numFmtId="0" fontId="17" fillId="0" borderId="0" xfId="0" applyFont="1" applyFill="1" applyAlignment="1" applyProtection="1">
      <alignment horizontal="center"/>
    </xf>
    <xf numFmtId="0" fontId="4" fillId="3" borderId="2" xfId="0" applyFont="1" applyFill="1" applyBorder="1" applyAlignment="1" applyProtection="1">
      <alignment horizontal="left" vertical="center"/>
    </xf>
    <xf numFmtId="4" fontId="11" fillId="0" borderId="0" xfId="0" applyNumberFormat="1" applyFont="1" applyFill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3" fillId="2" borderId="1" xfId="0" applyFont="1" applyFill="1" applyBorder="1" applyAlignment="1" applyProtection="1">
      <alignment horizontal="left" wrapText="1"/>
    </xf>
    <xf numFmtId="0" fontId="3" fillId="2" borderId="2" xfId="0" applyFont="1" applyFill="1" applyBorder="1" applyAlignment="1" applyProtection="1">
      <alignment horizontal="left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4" fontId="2" fillId="2" borderId="12" xfId="0" applyNumberFormat="1" applyFont="1" applyFill="1" applyBorder="1" applyAlignment="1" applyProtection="1">
      <alignment horizontal="left" vertical="center"/>
    </xf>
    <xf numFmtId="14" fontId="2" fillId="2" borderId="13" xfId="0" applyNumberFormat="1" applyFont="1" applyFill="1" applyBorder="1" applyAlignment="1" applyProtection="1">
      <alignment horizontal="left" vertical="center"/>
    </xf>
    <xf numFmtId="14" fontId="2" fillId="2" borderId="14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  <xf numFmtId="0" fontId="2" fillId="2" borderId="15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16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1651000</xdr:colOff>
      <xdr:row>6</xdr:row>
      <xdr:rowOff>12700</xdr:rowOff>
    </xdr:to>
    <xdr:pic>
      <xdr:nvPicPr>
        <xdr:cNvPr id="35912" name="Рисунок 2">
          <a:extLst>
            <a:ext uri="{FF2B5EF4-FFF2-40B4-BE49-F238E27FC236}">
              <a16:creationId xmlns:a16="http://schemas.microsoft.com/office/drawing/2014/main" id="{07BD9ECC-0708-684F-AB23-CF501263F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36936" name="Рисунок 2">
          <a:extLst>
            <a:ext uri="{FF2B5EF4-FFF2-40B4-BE49-F238E27FC236}">
              <a16:creationId xmlns:a16="http://schemas.microsoft.com/office/drawing/2014/main" id="{423D6EB2-868D-AA41-9280-8426C7E19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084" name="Рисунок 2">
          <a:extLst>
            <a:ext uri="{FF2B5EF4-FFF2-40B4-BE49-F238E27FC236}">
              <a16:creationId xmlns:a16="http://schemas.microsoft.com/office/drawing/2014/main" id="{09AE0B76-61F9-A146-A4C5-D5C4DC281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37960" name="Рисунок 2">
          <a:extLst>
            <a:ext uri="{FF2B5EF4-FFF2-40B4-BE49-F238E27FC236}">
              <a16:creationId xmlns:a16="http://schemas.microsoft.com/office/drawing/2014/main" id="{D898167D-91B8-9C46-8DB3-7E7B5FB0B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40006" name="Рисунок 2">
          <a:extLst>
            <a:ext uri="{FF2B5EF4-FFF2-40B4-BE49-F238E27FC236}">
              <a16:creationId xmlns:a16="http://schemas.microsoft.com/office/drawing/2014/main" id="{937D9786-BCC2-B341-A49C-67D896DD6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40998" name="Рисунок 2">
          <a:extLst>
            <a:ext uri="{FF2B5EF4-FFF2-40B4-BE49-F238E27FC236}">
              <a16:creationId xmlns:a16="http://schemas.microsoft.com/office/drawing/2014/main" id="{4E82BC84-B02B-7949-B2C5-34B498920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2124" name="Рисунок 2">
          <a:extLst>
            <a:ext uri="{FF2B5EF4-FFF2-40B4-BE49-F238E27FC236}">
              <a16:creationId xmlns:a16="http://schemas.microsoft.com/office/drawing/2014/main" id="{4DE84BF0-1323-174B-8183-60BD1D23E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38984" name="Рисунок 2">
          <a:extLst>
            <a:ext uri="{FF2B5EF4-FFF2-40B4-BE49-F238E27FC236}">
              <a16:creationId xmlns:a16="http://schemas.microsoft.com/office/drawing/2014/main" id="{0EAAA354-AE00-9942-ADC4-D72CF49AB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37"/>
  <sheetViews>
    <sheetView showGridLines="0" tabSelected="1" zoomScaleNormal="100" workbookViewId="0">
      <selection activeCell="A8" sqref="A8"/>
    </sheetView>
  </sheetViews>
  <sheetFormatPr baseColWidth="10" defaultRowHeight="15" x14ac:dyDescent="0.2"/>
  <cols>
    <col min="1" max="1" width="24.1640625" style="1" customWidth="1"/>
    <col min="2" max="2" width="46.5" style="2" customWidth="1"/>
    <col min="3" max="3" width="19.5" style="6" customWidth="1"/>
    <col min="4" max="4" width="14" customWidth="1"/>
    <col min="5" max="256" width="8.83203125" customWidth="1"/>
  </cols>
  <sheetData>
    <row r="1" spans="1:3" ht="19" x14ac:dyDescent="0.25">
      <c r="B1" s="143" t="s">
        <v>16</v>
      </c>
      <c r="C1" s="143"/>
    </row>
    <row r="2" spans="1:3" ht="19" x14ac:dyDescent="0.25">
      <c r="B2" s="143" t="s">
        <v>17</v>
      </c>
      <c r="C2" s="143"/>
    </row>
    <row r="3" spans="1:3" ht="19" x14ac:dyDescent="0.25">
      <c r="B3" s="37"/>
      <c r="C3" s="37"/>
    </row>
    <row r="4" spans="1:3" ht="19" x14ac:dyDescent="0.25">
      <c r="B4" s="142" t="s">
        <v>3</v>
      </c>
      <c r="C4" s="142"/>
    </row>
    <row r="5" spans="1:3" ht="19" x14ac:dyDescent="0.25">
      <c r="B5" s="142" t="s">
        <v>15</v>
      </c>
      <c r="C5" s="142"/>
    </row>
    <row r="6" spans="1:3" ht="19" x14ac:dyDescent="0.2">
      <c r="B6" s="145" t="s">
        <v>332</v>
      </c>
      <c r="C6" s="145"/>
    </row>
    <row r="7" spans="1:3" ht="15" customHeight="1" x14ac:dyDescent="0.2">
      <c r="B7" s="38"/>
      <c r="C7" s="38"/>
    </row>
    <row r="9" spans="1:3" x14ac:dyDescent="0.2">
      <c r="A9" s="138" t="s">
        <v>333</v>
      </c>
      <c r="B9" s="139"/>
      <c r="C9" s="29">
        <v>1632065.57</v>
      </c>
    </row>
    <row r="10" spans="1:3" x14ac:dyDescent="0.2">
      <c r="C10" s="30"/>
    </row>
    <row r="11" spans="1:3" x14ac:dyDescent="0.2">
      <c r="A11" s="138" t="s">
        <v>334</v>
      </c>
      <c r="B11" s="139"/>
      <c r="C11" s="31">
        <f>SUM(C12:C17)</f>
        <v>1186157.605</v>
      </c>
    </row>
    <row r="12" spans="1:3" x14ac:dyDescent="0.2">
      <c r="A12" s="140" t="s">
        <v>36</v>
      </c>
      <c r="B12" s="141"/>
      <c r="C12" s="32">
        <f>CloudPayments!C274</f>
        <v>179309.69200000001</v>
      </c>
    </row>
    <row r="13" spans="1:3" x14ac:dyDescent="0.2">
      <c r="A13" s="140" t="s">
        <v>22</v>
      </c>
      <c r="B13" s="141"/>
      <c r="C13" s="32">
        <f>PayPal!D14</f>
        <v>2480.4300000000003</v>
      </c>
    </row>
    <row r="14" spans="1:3" x14ac:dyDescent="0.2">
      <c r="A14" s="140" t="s">
        <v>25</v>
      </c>
      <c r="B14" s="141"/>
      <c r="C14" s="32">
        <f>Yandex!C14</f>
        <v>923.4</v>
      </c>
    </row>
    <row r="15" spans="1:3" x14ac:dyDescent="0.2">
      <c r="A15" s="140" t="s">
        <v>27</v>
      </c>
      <c r="B15" s="141"/>
      <c r="C15" s="32">
        <f>Qiwi!C61</f>
        <v>34484.563000000002</v>
      </c>
    </row>
    <row r="16" spans="1:3" x14ac:dyDescent="0.2">
      <c r="A16" s="52" t="s">
        <v>32</v>
      </c>
      <c r="B16" s="53"/>
      <c r="C16" s="32">
        <f>Смс!C100</f>
        <v>10599.76</v>
      </c>
    </row>
    <row r="17" spans="1:3" x14ac:dyDescent="0.2">
      <c r="A17" s="16" t="s">
        <v>21</v>
      </c>
      <c r="B17" s="16"/>
      <c r="C17" s="32">
        <f>СБ!B167</f>
        <v>958359.75999999989</v>
      </c>
    </row>
    <row r="18" spans="1:3" x14ac:dyDescent="0.2">
      <c r="A18" s="20"/>
      <c r="B18" s="20"/>
      <c r="C18" s="33"/>
    </row>
    <row r="19" spans="1:3" x14ac:dyDescent="0.2">
      <c r="A19" s="138" t="s">
        <v>335</v>
      </c>
      <c r="B19" s="144"/>
      <c r="C19" s="34">
        <f>SUM(C20:C29)</f>
        <v>1271763.2599999998</v>
      </c>
    </row>
    <row r="20" spans="1:3" x14ac:dyDescent="0.2">
      <c r="A20" s="17" t="s">
        <v>4</v>
      </c>
      <c r="B20" s="18"/>
      <c r="C20" s="35">
        <f>SUM(Расходы!B11:B15)</f>
        <v>72425.59</v>
      </c>
    </row>
    <row r="21" spans="1:3" x14ac:dyDescent="0.2">
      <c r="A21" s="16" t="s">
        <v>8</v>
      </c>
      <c r="B21" s="19"/>
      <c r="C21" s="36">
        <f>SUM(Расходы!B17:B41)</f>
        <v>180496</v>
      </c>
    </row>
    <row r="22" spans="1:3" x14ac:dyDescent="0.2">
      <c r="A22" s="16" t="s">
        <v>9</v>
      </c>
      <c r="B22" s="19"/>
      <c r="C22" s="36">
        <f>SUM(Расходы!B43:B93)</f>
        <v>235580</v>
      </c>
    </row>
    <row r="23" spans="1:3" ht="30" customHeight="1" x14ac:dyDescent="0.2">
      <c r="A23" s="136" t="s">
        <v>57</v>
      </c>
      <c r="B23" s="137"/>
      <c r="C23" s="36">
        <f>SUM(Расходы!B95:B126)</f>
        <v>257147</v>
      </c>
    </row>
    <row r="24" spans="1:3" x14ac:dyDescent="0.2">
      <c r="A24" s="16" t="s">
        <v>53</v>
      </c>
      <c r="B24" s="19"/>
      <c r="C24" s="36">
        <f>SUM(Расходы!B128:B132)</f>
        <v>140714.5</v>
      </c>
    </row>
    <row r="25" spans="1:3" x14ac:dyDescent="0.2">
      <c r="A25" s="136" t="s">
        <v>52</v>
      </c>
      <c r="B25" s="137"/>
      <c r="C25" s="36">
        <f>SUM(Расходы!B134)</f>
        <v>0</v>
      </c>
    </row>
    <row r="26" spans="1:3" ht="30" customHeight="1" x14ac:dyDescent="0.2">
      <c r="A26" s="136" t="s">
        <v>51</v>
      </c>
      <c r="B26" s="137"/>
      <c r="C26" s="36">
        <f>SUM(Расходы!B136:B137)</f>
        <v>63605</v>
      </c>
    </row>
    <row r="27" spans="1:3" x14ac:dyDescent="0.2">
      <c r="A27" s="77" t="s">
        <v>56</v>
      </c>
      <c r="B27" s="78"/>
      <c r="C27" s="36">
        <f>SUM(Расходы!B139:B142)</f>
        <v>64960</v>
      </c>
    </row>
    <row r="28" spans="1:3" x14ac:dyDescent="0.2">
      <c r="A28" s="90" t="s">
        <v>113</v>
      </c>
      <c r="B28" s="91"/>
      <c r="C28" s="36">
        <f>SUM(Расходы!B144)</f>
        <v>100050</v>
      </c>
    </row>
    <row r="29" spans="1:3" x14ac:dyDescent="0.2">
      <c r="A29" s="16" t="s">
        <v>13</v>
      </c>
      <c r="B29" s="19"/>
      <c r="C29" s="36">
        <f>SUM(Расходы!B146:B154)</f>
        <v>156785.16999999998</v>
      </c>
    </row>
    <row r="30" spans="1:3" x14ac:dyDescent="0.2">
      <c r="C30" s="30"/>
    </row>
    <row r="31" spans="1:3" ht="15" customHeight="1" x14ac:dyDescent="0.2">
      <c r="A31" s="138" t="s">
        <v>336</v>
      </c>
      <c r="B31" s="139"/>
      <c r="C31" s="29">
        <f>C9+C11-C19</f>
        <v>1546459.915</v>
      </c>
    </row>
    <row r="32" spans="1:3" x14ac:dyDescent="0.2">
      <c r="A32" s="63" t="s">
        <v>44</v>
      </c>
      <c r="B32" s="64"/>
      <c r="C32" s="65">
        <v>566711</v>
      </c>
    </row>
    <row r="33" spans="3:3" x14ac:dyDescent="0.2">
      <c r="C33" s="62"/>
    </row>
    <row r="35" spans="3:3" x14ac:dyDescent="0.2">
      <c r="C35" s="62"/>
    </row>
    <row r="37" spans="3:3" x14ac:dyDescent="0.2">
      <c r="C37" s="66"/>
    </row>
  </sheetData>
  <sheetProtection formatCells="0" formatColumns="0" formatRows="0" insertColumns="0" insertRows="0" insertHyperlinks="0" deleteColumns="0" deleteRows="0" sort="0" autoFilter="0" pivotTables="0"/>
  <mergeCells count="16">
    <mergeCell ref="B1:C1"/>
    <mergeCell ref="A19:B19"/>
    <mergeCell ref="B4:C4"/>
    <mergeCell ref="B2:C2"/>
    <mergeCell ref="B6:C6"/>
    <mergeCell ref="A13:B13"/>
    <mergeCell ref="A9:B9"/>
    <mergeCell ref="A25:B25"/>
    <mergeCell ref="A31:B31"/>
    <mergeCell ref="A11:B11"/>
    <mergeCell ref="A14:B14"/>
    <mergeCell ref="B5:C5"/>
    <mergeCell ref="A15:B15"/>
    <mergeCell ref="A12:B12"/>
    <mergeCell ref="A26:B26"/>
    <mergeCell ref="A23:B23"/>
  </mergeCells>
  <pageMargins left="0.7" right="0.7" top="0.75" bottom="0.75" header="0.3" footer="0.3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56"/>
  <sheetViews>
    <sheetView showGridLines="0" zoomScaleNormal="100" workbookViewId="0">
      <selection activeCell="A7" sqref="A7"/>
    </sheetView>
  </sheetViews>
  <sheetFormatPr baseColWidth="10" defaultRowHeight="15" x14ac:dyDescent="0.2"/>
  <cols>
    <col min="1" max="1" width="18.83203125" style="1" customWidth="1"/>
    <col min="2" max="2" width="21.5" style="2" customWidth="1"/>
    <col min="3" max="3" width="126.33203125" customWidth="1"/>
    <col min="4" max="256" width="8.83203125" customWidth="1"/>
  </cols>
  <sheetData>
    <row r="1" spans="1:3" ht="19" x14ac:dyDescent="0.25">
      <c r="B1" s="143" t="s">
        <v>16</v>
      </c>
      <c r="C1" s="143"/>
    </row>
    <row r="2" spans="1:3" ht="19" x14ac:dyDescent="0.25">
      <c r="B2" s="143" t="s">
        <v>17</v>
      </c>
      <c r="C2" s="143"/>
    </row>
    <row r="3" spans="1:3" ht="19" x14ac:dyDescent="0.25">
      <c r="B3" s="142"/>
      <c r="C3" s="142"/>
    </row>
    <row r="4" spans="1:3" ht="19" x14ac:dyDescent="0.25">
      <c r="A4" s="1" t="s">
        <v>55</v>
      </c>
      <c r="B4" s="142" t="s">
        <v>12</v>
      </c>
      <c r="C4" s="142"/>
    </row>
    <row r="5" spans="1:3" ht="19" x14ac:dyDescent="0.25">
      <c r="B5" s="142" t="s">
        <v>332</v>
      </c>
      <c r="C5" s="142"/>
    </row>
    <row r="6" spans="1:3" ht="16" x14ac:dyDescent="0.2">
      <c r="B6" s="3"/>
      <c r="C6" s="4"/>
    </row>
    <row r="8" spans="1:3" x14ac:dyDescent="0.2">
      <c r="A8" s="22" t="s">
        <v>5</v>
      </c>
      <c r="B8" s="23" t="s">
        <v>7</v>
      </c>
      <c r="C8" s="24" t="s">
        <v>6</v>
      </c>
    </row>
    <row r="9" spans="1:3" ht="8.25" customHeight="1" x14ac:dyDescent="0.2">
      <c r="A9" s="146"/>
      <c r="B9" s="147"/>
      <c r="C9" s="148"/>
    </row>
    <row r="10" spans="1:3" x14ac:dyDescent="0.2">
      <c r="A10" s="10" t="s">
        <v>4</v>
      </c>
      <c r="B10" s="11"/>
      <c r="C10" s="12"/>
    </row>
    <row r="11" spans="1:3" ht="15" customHeight="1" x14ac:dyDescent="0.2">
      <c r="A11" s="82" t="s">
        <v>344</v>
      </c>
      <c r="B11" s="83">
        <v>27000</v>
      </c>
      <c r="C11" s="84" t="s">
        <v>671</v>
      </c>
    </row>
    <row r="12" spans="1:3" ht="15" customHeight="1" x14ac:dyDescent="0.2">
      <c r="A12" s="82" t="s">
        <v>382</v>
      </c>
      <c r="B12" s="83">
        <v>20040</v>
      </c>
      <c r="C12" s="84" t="s">
        <v>672</v>
      </c>
    </row>
    <row r="13" spans="1:3" ht="15" customHeight="1" x14ac:dyDescent="0.2">
      <c r="A13" s="82" t="s">
        <v>407</v>
      </c>
      <c r="B13" s="83">
        <v>5201.75</v>
      </c>
      <c r="C13" s="84" t="s">
        <v>673</v>
      </c>
    </row>
    <row r="14" spans="1:3" ht="15" customHeight="1" x14ac:dyDescent="0.2">
      <c r="A14" s="82" t="s">
        <v>412</v>
      </c>
      <c r="B14" s="83">
        <v>13986</v>
      </c>
      <c r="C14" s="84" t="s">
        <v>674</v>
      </c>
    </row>
    <row r="15" spans="1:3" ht="15" customHeight="1" x14ac:dyDescent="0.2">
      <c r="A15" s="82" t="s">
        <v>412</v>
      </c>
      <c r="B15" s="83">
        <v>6197.84</v>
      </c>
      <c r="C15" s="84" t="s">
        <v>675</v>
      </c>
    </row>
    <row r="16" spans="1:3" x14ac:dyDescent="0.2">
      <c r="A16" s="13" t="s">
        <v>8</v>
      </c>
      <c r="B16" s="49"/>
      <c r="C16" s="15"/>
    </row>
    <row r="17" spans="1:3" ht="16" x14ac:dyDescent="0.2">
      <c r="A17" s="82" t="s">
        <v>347</v>
      </c>
      <c r="B17" s="83">
        <v>21320</v>
      </c>
      <c r="C17" s="84" t="s">
        <v>644</v>
      </c>
    </row>
    <row r="18" spans="1:3" ht="16" x14ac:dyDescent="0.2">
      <c r="A18" s="82" t="s">
        <v>347</v>
      </c>
      <c r="B18" s="83">
        <v>1700</v>
      </c>
      <c r="C18" s="84" t="s">
        <v>645</v>
      </c>
    </row>
    <row r="19" spans="1:3" ht="16" x14ac:dyDescent="0.2">
      <c r="A19" s="82" t="s">
        <v>350</v>
      </c>
      <c r="B19" s="83">
        <v>2720</v>
      </c>
      <c r="C19" s="84" t="s">
        <v>646</v>
      </c>
    </row>
    <row r="20" spans="1:3" ht="16" x14ac:dyDescent="0.2">
      <c r="A20" s="82" t="s">
        <v>350</v>
      </c>
      <c r="B20" s="83">
        <v>1520</v>
      </c>
      <c r="C20" s="84" t="s">
        <v>647</v>
      </c>
    </row>
    <row r="21" spans="1:3" ht="16" x14ac:dyDescent="0.2">
      <c r="A21" s="82" t="s">
        <v>424</v>
      </c>
      <c r="B21" s="83">
        <v>8402</v>
      </c>
      <c r="C21" s="84" t="s">
        <v>648</v>
      </c>
    </row>
    <row r="22" spans="1:3" ht="16" x14ac:dyDescent="0.2">
      <c r="A22" s="82" t="s">
        <v>360</v>
      </c>
      <c r="B22" s="83">
        <v>1124.5</v>
      </c>
      <c r="C22" s="84" t="s">
        <v>649</v>
      </c>
    </row>
    <row r="23" spans="1:3" ht="16" x14ac:dyDescent="0.2">
      <c r="A23" s="82" t="s">
        <v>360</v>
      </c>
      <c r="B23" s="83">
        <v>1234.5</v>
      </c>
      <c r="C23" s="84" t="s">
        <v>650</v>
      </c>
    </row>
    <row r="24" spans="1:3" ht="16" x14ac:dyDescent="0.2">
      <c r="A24" s="82" t="s">
        <v>365</v>
      </c>
      <c r="B24" s="83">
        <v>13926</v>
      </c>
      <c r="C24" s="84" t="s">
        <v>651</v>
      </c>
    </row>
    <row r="25" spans="1:3" ht="16" x14ac:dyDescent="0.2">
      <c r="A25" s="82" t="s">
        <v>365</v>
      </c>
      <c r="B25" s="83">
        <v>13634</v>
      </c>
      <c r="C25" s="84" t="s">
        <v>652</v>
      </c>
    </row>
    <row r="26" spans="1:3" ht="16" x14ac:dyDescent="0.2">
      <c r="A26" s="82" t="s">
        <v>377</v>
      </c>
      <c r="B26" s="83">
        <v>2424</v>
      </c>
      <c r="C26" s="84" t="s">
        <v>653</v>
      </c>
    </row>
    <row r="27" spans="1:3" ht="16" x14ac:dyDescent="0.2">
      <c r="A27" s="82" t="s">
        <v>406</v>
      </c>
      <c r="B27" s="83">
        <v>8586.5</v>
      </c>
      <c r="C27" s="84" t="s">
        <v>654</v>
      </c>
    </row>
    <row r="28" spans="1:3" ht="16" x14ac:dyDescent="0.2">
      <c r="A28" s="82" t="s">
        <v>406</v>
      </c>
      <c r="B28" s="83">
        <v>2941</v>
      </c>
      <c r="C28" s="84" t="s">
        <v>655</v>
      </c>
    </row>
    <row r="29" spans="1:3" ht="16" x14ac:dyDescent="0.2">
      <c r="A29" s="82" t="s">
        <v>406</v>
      </c>
      <c r="B29" s="83">
        <v>9035</v>
      </c>
      <c r="C29" s="84" t="s">
        <v>656</v>
      </c>
    </row>
    <row r="30" spans="1:3" ht="16" x14ac:dyDescent="0.2">
      <c r="A30" s="82" t="s">
        <v>406</v>
      </c>
      <c r="B30" s="83">
        <v>5414.5</v>
      </c>
      <c r="C30" s="84" t="s">
        <v>657</v>
      </c>
    </row>
    <row r="31" spans="1:3" ht="16" x14ac:dyDescent="0.2">
      <c r="A31" s="82" t="s">
        <v>406</v>
      </c>
      <c r="B31" s="83">
        <v>15700</v>
      </c>
      <c r="C31" s="84" t="s">
        <v>658</v>
      </c>
    </row>
    <row r="32" spans="1:3" ht="16" x14ac:dyDescent="0.2">
      <c r="A32" s="82" t="s">
        <v>406</v>
      </c>
      <c r="B32" s="83">
        <v>500</v>
      </c>
      <c r="C32" s="84" t="s">
        <v>659</v>
      </c>
    </row>
    <row r="33" spans="1:3" ht="15" customHeight="1" x14ac:dyDescent="0.2">
      <c r="A33" s="82" t="s">
        <v>407</v>
      </c>
      <c r="B33" s="83">
        <v>1150</v>
      </c>
      <c r="C33" s="84" t="s">
        <v>660</v>
      </c>
    </row>
    <row r="34" spans="1:3" ht="16" x14ac:dyDescent="0.2">
      <c r="A34" s="82" t="s">
        <v>407</v>
      </c>
      <c r="B34" s="83">
        <v>28824</v>
      </c>
      <c r="C34" s="84" t="s">
        <v>661</v>
      </c>
    </row>
    <row r="35" spans="1:3" ht="16" x14ac:dyDescent="0.2">
      <c r="A35" s="82" t="s">
        <v>408</v>
      </c>
      <c r="B35" s="83">
        <v>6735</v>
      </c>
      <c r="C35" s="84" t="s">
        <v>662</v>
      </c>
    </row>
    <row r="36" spans="1:3" ht="16" x14ac:dyDescent="0.2">
      <c r="A36" s="82" t="s">
        <v>408</v>
      </c>
      <c r="B36" s="83">
        <v>6274.5</v>
      </c>
      <c r="C36" s="84" t="s">
        <v>663</v>
      </c>
    </row>
    <row r="37" spans="1:3" ht="16" x14ac:dyDescent="0.2">
      <c r="A37" s="82" t="s">
        <v>408</v>
      </c>
      <c r="B37" s="83">
        <v>4602</v>
      </c>
      <c r="C37" s="84" t="s">
        <v>663</v>
      </c>
    </row>
    <row r="38" spans="1:3" ht="16" x14ac:dyDescent="0.2">
      <c r="A38" s="82" t="s">
        <v>408</v>
      </c>
      <c r="B38" s="83">
        <v>8476.5</v>
      </c>
      <c r="C38" s="84" t="s">
        <v>664</v>
      </c>
    </row>
    <row r="39" spans="1:3" ht="16" x14ac:dyDescent="0.2">
      <c r="A39" s="82" t="s">
        <v>408</v>
      </c>
      <c r="B39" s="83">
        <v>7711</v>
      </c>
      <c r="C39" s="84" t="s">
        <v>665</v>
      </c>
    </row>
    <row r="40" spans="1:3" ht="16" x14ac:dyDescent="0.2">
      <c r="A40" s="82" t="s">
        <v>408</v>
      </c>
      <c r="B40" s="83">
        <v>5581</v>
      </c>
      <c r="C40" s="84" t="s">
        <v>666</v>
      </c>
    </row>
    <row r="41" spans="1:3" ht="16" x14ac:dyDescent="0.2">
      <c r="A41" s="82" t="s">
        <v>416</v>
      </c>
      <c r="B41" s="83">
        <v>960</v>
      </c>
      <c r="C41" s="84" t="s">
        <v>667</v>
      </c>
    </row>
    <row r="42" spans="1:3" x14ac:dyDescent="0.2">
      <c r="A42" s="13" t="s">
        <v>9</v>
      </c>
      <c r="B42" s="14"/>
      <c r="C42" s="15"/>
    </row>
    <row r="43" spans="1:3" ht="16" x14ac:dyDescent="0.2">
      <c r="A43" s="79" t="s">
        <v>346</v>
      </c>
      <c r="B43" s="80">
        <v>1500</v>
      </c>
      <c r="C43" s="105" t="s">
        <v>593</v>
      </c>
    </row>
    <row r="44" spans="1:3" ht="32" x14ac:dyDescent="0.2">
      <c r="A44" s="79" t="s">
        <v>346</v>
      </c>
      <c r="B44" s="80">
        <v>21400</v>
      </c>
      <c r="C44" s="105" t="s">
        <v>594</v>
      </c>
    </row>
    <row r="45" spans="1:3" ht="16" x14ac:dyDescent="0.2">
      <c r="A45" s="79" t="s">
        <v>346</v>
      </c>
      <c r="B45" s="80">
        <v>14000</v>
      </c>
      <c r="C45" s="105" t="s">
        <v>595</v>
      </c>
    </row>
    <row r="46" spans="1:3" ht="16" x14ac:dyDescent="0.2">
      <c r="A46" s="79" t="s">
        <v>346</v>
      </c>
      <c r="B46" s="80">
        <v>2000</v>
      </c>
      <c r="C46" s="105" t="s">
        <v>596</v>
      </c>
    </row>
    <row r="47" spans="1:3" ht="16" x14ac:dyDescent="0.2">
      <c r="A47" s="79" t="s">
        <v>346</v>
      </c>
      <c r="B47" s="80">
        <v>2000</v>
      </c>
      <c r="C47" s="105" t="s">
        <v>597</v>
      </c>
    </row>
    <row r="48" spans="1:3" ht="16" x14ac:dyDescent="0.2">
      <c r="A48" s="79" t="s">
        <v>346</v>
      </c>
      <c r="B48" s="80">
        <v>5000</v>
      </c>
      <c r="C48" s="105" t="s">
        <v>598</v>
      </c>
    </row>
    <row r="49" spans="1:3" ht="16" x14ac:dyDescent="0.2">
      <c r="A49" s="79" t="s">
        <v>346</v>
      </c>
      <c r="B49" s="80">
        <v>3400</v>
      </c>
      <c r="C49" s="105" t="s">
        <v>599</v>
      </c>
    </row>
    <row r="50" spans="1:3" ht="16" x14ac:dyDescent="0.2">
      <c r="A50" s="79" t="s">
        <v>346</v>
      </c>
      <c r="B50" s="80">
        <v>5000</v>
      </c>
      <c r="C50" s="105" t="s">
        <v>600</v>
      </c>
    </row>
    <row r="51" spans="1:3" ht="15" customHeight="1" x14ac:dyDescent="0.2">
      <c r="A51" s="79" t="s">
        <v>346</v>
      </c>
      <c r="B51" s="80">
        <v>9500</v>
      </c>
      <c r="C51" s="105" t="s">
        <v>601</v>
      </c>
    </row>
    <row r="52" spans="1:3" ht="16" x14ac:dyDescent="0.2">
      <c r="A52" s="79" t="s">
        <v>350</v>
      </c>
      <c r="B52" s="80">
        <v>4000</v>
      </c>
      <c r="C52" s="105" t="s">
        <v>602</v>
      </c>
    </row>
    <row r="53" spans="1:3" ht="16" x14ac:dyDescent="0.2">
      <c r="A53" s="79" t="s">
        <v>350</v>
      </c>
      <c r="B53" s="80">
        <v>4500</v>
      </c>
      <c r="C53" s="105" t="s">
        <v>603</v>
      </c>
    </row>
    <row r="54" spans="1:3" ht="16" x14ac:dyDescent="0.2">
      <c r="A54" s="79" t="s">
        <v>350</v>
      </c>
      <c r="B54" s="80">
        <v>2000</v>
      </c>
      <c r="C54" s="105" t="s">
        <v>604</v>
      </c>
    </row>
    <row r="55" spans="1:3" ht="16" x14ac:dyDescent="0.2">
      <c r="A55" s="79" t="s">
        <v>352</v>
      </c>
      <c r="B55" s="80">
        <v>2980</v>
      </c>
      <c r="C55" s="105" t="s">
        <v>605</v>
      </c>
    </row>
    <row r="56" spans="1:3" ht="16" x14ac:dyDescent="0.2">
      <c r="A56" s="79" t="s">
        <v>424</v>
      </c>
      <c r="B56" s="80">
        <v>2000</v>
      </c>
      <c r="C56" s="105" t="s">
        <v>606</v>
      </c>
    </row>
    <row r="57" spans="1:3" ht="16" x14ac:dyDescent="0.2">
      <c r="A57" s="79" t="s">
        <v>424</v>
      </c>
      <c r="B57" s="80">
        <v>9000</v>
      </c>
      <c r="C57" s="105" t="s">
        <v>607</v>
      </c>
    </row>
    <row r="58" spans="1:3" ht="16" x14ac:dyDescent="0.2">
      <c r="A58" s="79" t="s">
        <v>424</v>
      </c>
      <c r="B58" s="80">
        <v>3200</v>
      </c>
      <c r="C58" s="105" t="s">
        <v>608</v>
      </c>
    </row>
    <row r="59" spans="1:3" ht="16" x14ac:dyDescent="0.2">
      <c r="A59" s="79" t="s">
        <v>360</v>
      </c>
      <c r="B59" s="80">
        <v>8000</v>
      </c>
      <c r="C59" s="105" t="s">
        <v>609</v>
      </c>
    </row>
    <row r="60" spans="1:3" ht="16" x14ac:dyDescent="0.2">
      <c r="A60" s="79" t="s">
        <v>365</v>
      </c>
      <c r="B60" s="80">
        <v>2300</v>
      </c>
      <c r="C60" s="105" t="s">
        <v>610</v>
      </c>
    </row>
    <row r="61" spans="1:3" ht="16" x14ac:dyDescent="0.2">
      <c r="A61" s="79" t="s">
        <v>365</v>
      </c>
      <c r="B61" s="80">
        <v>2300</v>
      </c>
      <c r="C61" s="105" t="s">
        <v>611</v>
      </c>
    </row>
    <row r="62" spans="1:3" ht="16" x14ac:dyDescent="0.2">
      <c r="A62" s="79" t="s">
        <v>365</v>
      </c>
      <c r="B62" s="80">
        <v>4600</v>
      </c>
      <c r="C62" s="105" t="s">
        <v>612</v>
      </c>
    </row>
    <row r="63" spans="1:3" ht="16" x14ac:dyDescent="0.2">
      <c r="A63" s="79" t="s">
        <v>365</v>
      </c>
      <c r="B63" s="80">
        <v>2000</v>
      </c>
      <c r="C63" s="105" t="s">
        <v>613</v>
      </c>
    </row>
    <row r="64" spans="1:3" ht="16" x14ac:dyDescent="0.2">
      <c r="A64" s="79" t="s">
        <v>365</v>
      </c>
      <c r="B64" s="80">
        <v>3200</v>
      </c>
      <c r="C64" s="105" t="s">
        <v>614</v>
      </c>
    </row>
    <row r="65" spans="1:3" ht="16" x14ac:dyDescent="0.2">
      <c r="A65" s="79" t="s">
        <v>365</v>
      </c>
      <c r="B65" s="80">
        <v>2000</v>
      </c>
      <c r="C65" s="105" t="s">
        <v>615</v>
      </c>
    </row>
    <row r="66" spans="1:3" ht="16" x14ac:dyDescent="0.2">
      <c r="A66" s="79" t="s">
        <v>365</v>
      </c>
      <c r="B66" s="80">
        <v>2000</v>
      </c>
      <c r="C66" s="105" t="s">
        <v>616</v>
      </c>
    </row>
    <row r="67" spans="1:3" ht="16" x14ac:dyDescent="0.2">
      <c r="A67" s="79" t="s">
        <v>365</v>
      </c>
      <c r="B67" s="80">
        <v>2000</v>
      </c>
      <c r="C67" s="105" t="s">
        <v>617</v>
      </c>
    </row>
    <row r="68" spans="1:3" ht="16" x14ac:dyDescent="0.2">
      <c r="A68" s="79" t="s">
        <v>365</v>
      </c>
      <c r="B68" s="80">
        <v>2000</v>
      </c>
      <c r="C68" s="105" t="s">
        <v>618</v>
      </c>
    </row>
    <row r="69" spans="1:3" ht="16" x14ac:dyDescent="0.2">
      <c r="A69" s="79" t="s">
        <v>365</v>
      </c>
      <c r="B69" s="80">
        <v>2500</v>
      </c>
      <c r="C69" s="105" t="s">
        <v>619</v>
      </c>
    </row>
    <row r="70" spans="1:3" ht="16" x14ac:dyDescent="0.2">
      <c r="A70" s="79" t="s">
        <v>365</v>
      </c>
      <c r="B70" s="80">
        <v>2800</v>
      </c>
      <c r="C70" s="105" t="s">
        <v>620</v>
      </c>
    </row>
    <row r="71" spans="1:3" ht="16" x14ac:dyDescent="0.2">
      <c r="A71" s="79" t="s">
        <v>365</v>
      </c>
      <c r="B71" s="80">
        <v>2000</v>
      </c>
      <c r="C71" s="105" t="s">
        <v>621</v>
      </c>
    </row>
    <row r="72" spans="1:3" ht="16" x14ac:dyDescent="0.2">
      <c r="A72" s="79" t="s">
        <v>365</v>
      </c>
      <c r="B72" s="80">
        <v>2000</v>
      </c>
      <c r="C72" s="105" t="s">
        <v>622</v>
      </c>
    </row>
    <row r="73" spans="1:3" ht="16" x14ac:dyDescent="0.2">
      <c r="A73" s="79" t="s">
        <v>365</v>
      </c>
      <c r="B73" s="80">
        <v>1000</v>
      </c>
      <c r="C73" s="105" t="s">
        <v>623</v>
      </c>
    </row>
    <row r="74" spans="1:3" ht="16" x14ac:dyDescent="0.2">
      <c r="A74" s="79" t="s">
        <v>373</v>
      </c>
      <c r="B74" s="80">
        <v>7000</v>
      </c>
      <c r="C74" s="105" t="s">
        <v>624</v>
      </c>
    </row>
    <row r="75" spans="1:3" ht="16" x14ac:dyDescent="0.2">
      <c r="A75" s="79" t="s">
        <v>380</v>
      </c>
      <c r="B75" s="80">
        <v>3500</v>
      </c>
      <c r="C75" s="105" t="s">
        <v>625</v>
      </c>
    </row>
    <row r="76" spans="1:3" ht="16" x14ac:dyDescent="0.2">
      <c r="A76" s="79" t="s">
        <v>380</v>
      </c>
      <c r="B76" s="80">
        <v>5000</v>
      </c>
      <c r="C76" s="105" t="s">
        <v>626</v>
      </c>
    </row>
    <row r="77" spans="1:3" ht="16" x14ac:dyDescent="0.2">
      <c r="A77" s="79" t="s">
        <v>380</v>
      </c>
      <c r="B77" s="80">
        <v>14000</v>
      </c>
      <c r="C77" s="105" t="s">
        <v>627</v>
      </c>
    </row>
    <row r="78" spans="1:3" ht="16" x14ac:dyDescent="0.2">
      <c r="A78" s="79" t="s">
        <v>380</v>
      </c>
      <c r="B78" s="80">
        <v>6800</v>
      </c>
      <c r="C78" s="105" t="s">
        <v>628</v>
      </c>
    </row>
    <row r="79" spans="1:3" ht="16" x14ac:dyDescent="0.2">
      <c r="A79" s="79" t="s">
        <v>380</v>
      </c>
      <c r="B79" s="80">
        <v>3700</v>
      </c>
      <c r="C79" s="105" t="s">
        <v>629</v>
      </c>
    </row>
    <row r="80" spans="1:3" ht="16" x14ac:dyDescent="0.2">
      <c r="A80" s="79" t="s">
        <v>380</v>
      </c>
      <c r="B80" s="80">
        <v>10000</v>
      </c>
      <c r="C80" s="105" t="s">
        <v>630</v>
      </c>
    </row>
    <row r="81" spans="1:3" ht="16" x14ac:dyDescent="0.2">
      <c r="A81" s="79" t="s">
        <v>382</v>
      </c>
      <c r="B81" s="80">
        <v>2000</v>
      </c>
      <c r="C81" s="105" t="s">
        <v>631</v>
      </c>
    </row>
    <row r="82" spans="1:3" ht="16" x14ac:dyDescent="0.2">
      <c r="A82" s="79" t="s">
        <v>382</v>
      </c>
      <c r="B82" s="80">
        <v>3500</v>
      </c>
      <c r="C82" s="105" t="s">
        <v>632</v>
      </c>
    </row>
    <row r="83" spans="1:3" ht="16" x14ac:dyDescent="0.2">
      <c r="A83" s="79" t="s">
        <v>382</v>
      </c>
      <c r="B83" s="80">
        <v>5000</v>
      </c>
      <c r="C83" s="105" t="s">
        <v>633</v>
      </c>
    </row>
    <row r="84" spans="1:3" ht="15" customHeight="1" x14ac:dyDescent="0.2">
      <c r="A84" s="79" t="s">
        <v>406</v>
      </c>
      <c r="B84" s="80">
        <v>8700</v>
      </c>
      <c r="C84" s="105" t="s">
        <v>634</v>
      </c>
    </row>
    <row r="85" spans="1:3" ht="15" customHeight="1" x14ac:dyDescent="0.2">
      <c r="A85" s="79" t="s">
        <v>406</v>
      </c>
      <c r="B85" s="80">
        <v>13200</v>
      </c>
      <c r="C85" s="105" t="s">
        <v>635</v>
      </c>
    </row>
    <row r="86" spans="1:3" ht="16" x14ac:dyDescent="0.2">
      <c r="A86" s="79" t="s">
        <v>407</v>
      </c>
      <c r="B86" s="80">
        <v>2000</v>
      </c>
      <c r="C86" s="105" t="s">
        <v>636</v>
      </c>
    </row>
    <row r="87" spans="1:3" ht="16" x14ac:dyDescent="0.2">
      <c r="A87" s="79" t="s">
        <v>407</v>
      </c>
      <c r="B87" s="80">
        <v>2000</v>
      </c>
      <c r="C87" s="105" t="s">
        <v>637</v>
      </c>
    </row>
    <row r="88" spans="1:3" ht="16" x14ac:dyDescent="0.2">
      <c r="A88" s="79" t="s">
        <v>408</v>
      </c>
      <c r="B88" s="80">
        <v>4500</v>
      </c>
      <c r="C88" s="105" t="s">
        <v>638</v>
      </c>
    </row>
    <row r="89" spans="1:3" ht="16" x14ac:dyDescent="0.2">
      <c r="A89" s="79" t="s">
        <v>408</v>
      </c>
      <c r="B89" s="80">
        <v>2000</v>
      </c>
      <c r="C89" s="105" t="s">
        <v>639</v>
      </c>
    </row>
    <row r="90" spans="1:3" ht="16" x14ac:dyDescent="0.2">
      <c r="A90" s="79" t="s">
        <v>408</v>
      </c>
      <c r="B90" s="80">
        <v>2000</v>
      </c>
      <c r="C90" s="105" t="s">
        <v>640</v>
      </c>
    </row>
    <row r="91" spans="1:3" ht="16" x14ac:dyDescent="0.2">
      <c r="A91" s="79" t="s">
        <v>408</v>
      </c>
      <c r="B91" s="80">
        <v>2000</v>
      </c>
      <c r="C91" s="105" t="s">
        <v>641</v>
      </c>
    </row>
    <row r="92" spans="1:3" ht="16" x14ac:dyDescent="0.2">
      <c r="A92" s="79" t="s">
        <v>412</v>
      </c>
      <c r="B92" s="80">
        <v>6000</v>
      </c>
      <c r="C92" s="105" t="s">
        <v>642</v>
      </c>
    </row>
    <row r="93" spans="1:3" ht="16" x14ac:dyDescent="0.2">
      <c r="A93" s="79" t="s">
        <v>412</v>
      </c>
      <c r="B93" s="80">
        <v>500</v>
      </c>
      <c r="C93" s="105" t="s">
        <v>643</v>
      </c>
    </row>
    <row r="94" spans="1:3" x14ac:dyDescent="0.2">
      <c r="A94" s="13" t="s">
        <v>57</v>
      </c>
      <c r="B94" s="14"/>
      <c r="C94" s="15"/>
    </row>
    <row r="95" spans="1:3" ht="16" x14ac:dyDescent="0.2">
      <c r="A95" s="79" t="s">
        <v>346</v>
      </c>
      <c r="B95" s="80">
        <v>2500</v>
      </c>
      <c r="C95" s="105" t="s">
        <v>684</v>
      </c>
    </row>
    <row r="96" spans="1:3" ht="16" x14ac:dyDescent="0.2">
      <c r="A96" s="79" t="s">
        <v>346</v>
      </c>
      <c r="B96" s="80">
        <v>2500</v>
      </c>
      <c r="C96" s="105" t="s">
        <v>685</v>
      </c>
    </row>
    <row r="97" spans="1:3" ht="16" x14ac:dyDescent="0.2">
      <c r="A97" s="79" t="s">
        <v>346</v>
      </c>
      <c r="B97" s="80">
        <v>2500</v>
      </c>
      <c r="C97" s="105" t="s">
        <v>686</v>
      </c>
    </row>
    <row r="98" spans="1:3" ht="16" x14ac:dyDescent="0.2">
      <c r="A98" s="79" t="s">
        <v>346</v>
      </c>
      <c r="B98" s="80">
        <v>4600</v>
      </c>
      <c r="C98" s="105" t="s">
        <v>687</v>
      </c>
    </row>
    <row r="99" spans="1:3" ht="16" x14ac:dyDescent="0.2">
      <c r="A99" s="79" t="s">
        <v>346</v>
      </c>
      <c r="B99" s="80">
        <v>12000</v>
      </c>
      <c r="C99" s="105" t="s">
        <v>688</v>
      </c>
    </row>
    <row r="100" spans="1:3" ht="16" x14ac:dyDescent="0.2">
      <c r="A100" s="79" t="s">
        <v>346</v>
      </c>
      <c r="B100" s="80">
        <v>12000</v>
      </c>
      <c r="C100" s="105" t="s">
        <v>689</v>
      </c>
    </row>
    <row r="101" spans="1:3" ht="16" x14ac:dyDescent="0.2">
      <c r="A101" s="79" t="s">
        <v>346</v>
      </c>
      <c r="B101" s="80">
        <v>18000</v>
      </c>
      <c r="C101" s="105" t="s">
        <v>690</v>
      </c>
    </row>
    <row r="102" spans="1:3" ht="16" x14ac:dyDescent="0.2">
      <c r="A102" s="79" t="s">
        <v>347</v>
      </c>
      <c r="B102" s="80">
        <v>13500</v>
      </c>
      <c r="C102" s="105" t="s">
        <v>691</v>
      </c>
    </row>
    <row r="103" spans="1:3" ht="16" x14ac:dyDescent="0.2">
      <c r="A103" s="79" t="s">
        <v>350</v>
      </c>
      <c r="B103" s="80">
        <v>2100</v>
      </c>
      <c r="C103" s="105" t="s">
        <v>692</v>
      </c>
    </row>
    <row r="104" spans="1:3" ht="16" x14ac:dyDescent="0.2">
      <c r="A104" s="79" t="s">
        <v>350</v>
      </c>
      <c r="B104" s="80">
        <v>4200</v>
      </c>
      <c r="C104" s="105" t="s">
        <v>693</v>
      </c>
    </row>
    <row r="105" spans="1:3" ht="16" x14ac:dyDescent="0.2">
      <c r="A105" s="79" t="s">
        <v>350</v>
      </c>
      <c r="B105" s="80">
        <v>4200</v>
      </c>
      <c r="C105" s="105" t="s">
        <v>694</v>
      </c>
    </row>
    <row r="106" spans="1:3" ht="16" x14ac:dyDescent="0.2">
      <c r="A106" s="79" t="s">
        <v>350</v>
      </c>
      <c r="B106" s="80">
        <v>12000</v>
      </c>
      <c r="C106" s="105" t="s">
        <v>695</v>
      </c>
    </row>
    <row r="107" spans="1:3" ht="16" x14ac:dyDescent="0.2">
      <c r="A107" s="79" t="s">
        <v>360</v>
      </c>
      <c r="B107" s="80">
        <v>2500</v>
      </c>
      <c r="C107" s="105" t="s">
        <v>696</v>
      </c>
    </row>
    <row r="108" spans="1:3" ht="16" x14ac:dyDescent="0.2">
      <c r="A108" s="79" t="s">
        <v>360</v>
      </c>
      <c r="B108" s="80">
        <v>4500</v>
      </c>
      <c r="C108" s="105" t="s">
        <v>697</v>
      </c>
    </row>
    <row r="109" spans="1:3" ht="16" x14ac:dyDescent="0.2">
      <c r="A109" s="79" t="s">
        <v>365</v>
      </c>
      <c r="B109" s="80">
        <v>2500</v>
      </c>
      <c r="C109" s="105" t="s">
        <v>698</v>
      </c>
    </row>
    <row r="110" spans="1:3" ht="16" x14ac:dyDescent="0.2">
      <c r="A110" s="79" t="s">
        <v>365</v>
      </c>
      <c r="B110" s="80">
        <v>2500</v>
      </c>
      <c r="C110" s="105" t="s">
        <v>699</v>
      </c>
    </row>
    <row r="111" spans="1:3" ht="16" x14ac:dyDescent="0.2">
      <c r="A111" s="79" t="s">
        <v>365</v>
      </c>
      <c r="B111" s="80">
        <v>2500</v>
      </c>
      <c r="C111" s="105" t="s">
        <v>700</v>
      </c>
    </row>
    <row r="112" spans="1:3" ht="16" x14ac:dyDescent="0.2">
      <c r="A112" s="79" t="s">
        <v>370</v>
      </c>
      <c r="B112" s="80">
        <v>2600</v>
      </c>
      <c r="C112" s="105" t="s">
        <v>701</v>
      </c>
    </row>
    <row r="113" spans="1:3" ht="16" x14ac:dyDescent="0.2">
      <c r="A113" s="79" t="s">
        <v>380</v>
      </c>
      <c r="B113" s="80">
        <v>4500</v>
      </c>
      <c r="C113" s="105" t="s">
        <v>702</v>
      </c>
    </row>
    <row r="114" spans="1:3" ht="16" x14ac:dyDescent="0.2">
      <c r="A114" s="79" t="s">
        <v>380</v>
      </c>
      <c r="B114" s="80">
        <v>18000</v>
      </c>
      <c r="C114" s="105" t="s">
        <v>703</v>
      </c>
    </row>
    <row r="115" spans="1:3" ht="16" x14ac:dyDescent="0.2">
      <c r="A115" s="79" t="s">
        <v>380</v>
      </c>
      <c r="B115" s="80">
        <v>18000</v>
      </c>
      <c r="C115" s="105" t="s">
        <v>704</v>
      </c>
    </row>
    <row r="116" spans="1:3" ht="16" x14ac:dyDescent="0.2">
      <c r="A116" s="79" t="s">
        <v>382</v>
      </c>
      <c r="B116" s="80">
        <v>6000</v>
      </c>
      <c r="C116" s="105" t="s">
        <v>705</v>
      </c>
    </row>
    <row r="117" spans="1:3" ht="16" x14ac:dyDescent="0.2">
      <c r="A117" s="79" t="s">
        <v>407</v>
      </c>
      <c r="B117" s="80">
        <v>6000</v>
      </c>
      <c r="C117" s="105" t="s">
        <v>706</v>
      </c>
    </row>
    <row r="118" spans="1:3" ht="16" x14ac:dyDescent="0.2">
      <c r="A118" s="79" t="s">
        <v>407</v>
      </c>
      <c r="B118" s="80">
        <v>4500</v>
      </c>
      <c r="C118" s="105" t="s">
        <v>707</v>
      </c>
    </row>
    <row r="119" spans="1:3" ht="16" x14ac:dyDescent="0.2">
      <c r="A119" s="79" t="s">
        <v>408</v>
      </c>
      <c r="B119" s="80">
        <v>2000</v>
      </c>
      <c r="C119" s="105" t="s">
        <v>708</v>
      </c>
    </row>
    <row r="120" spans="1:3" ht="16" x14ac:dyDescent="0.2">
      <c r="A120" s="79" t="s">
        <v>408</v>
      </c>
      <c r="B120" s="80">
        <v>2000</v>
      </c>
      <c r="C120" s="105" t="s">
        <v>709</v>
      </c>
    </row>
    <row r="121" spans="1:3" ht="16" x14ac:dyDescent="0.2">
      <c r="A121" s="79" t="s">
        <v>408</v>
      </c>
      <c r="B121" s="80">
        <v>4500</v>
      </c>
      <c r="C121" s="105" t="s">
        <v>710</v>
      </c>
    </row>
    <row r="122" spans="1:3" ht="16" x14ac:dyDescent="0.2">
      <c r="A122" s="79" t="s">
        <v>412</v>
      </c>
      <c r="B122" s="80">
        <v>2500</v>
      </c>
      <c r="C122" s="105" t="s">
        <v>711</v>
      </c>
    </row>
    <row r="123" spans="1:3" ht="16" x14ac:dyDescent="0.2">
      <c r="A123" s="79" t="s">
        <v>412</v>
      </c>
      <c r="B123" s="80">
        <v>5000</v>
      </c>
      <c r="C123" s="105" t="s">
        <v>712</v>
      </c>
    </row>
    <row r="124" spans="1:3" ht="16" x14ac:dyDescent="0.2">
      <c r="A124" s="130">
        <v>43348</v>
      </c>
      <c r="B124" s="80">
        <v>293</v>
      </c>
      <c r="C124" s="81" t="s">
        <v>715</v>
      </c>
    </row>
    <row r="125" spans="1:3" ht="16" x14ac:dyDescent="0.2">
      <c r="A125" s="79" t="s">
        <v>350</v>
      </c>
      <c r="B125" s="80">
        <v>6837</v>
      </c>
      <c r="C125" s="84" t="s">
        <v>713</v>
      </c>
    </row>
    <row r="126" spans="1:3" ht="16" x14ac:dyDescent="0.2">
      <c r="A126" s="82" t="s">
        <v>146</v>
      </c>
      <c r="B126" s="83">
        <v>69817</v>
      </c>
      <c r="C126" s="84" t="s">
        <v>714</v>
      </c>
    </row>
    <row r="127" spans="1:3" x14ac:dyDescent="0.2">
      <c r="A127" s="74" t="s">
        <v>54</v>
      </c>
      <c r="B127" s="75"/>
      <c r="C127" s="76"/>
    </row>
    <row r="128" spans="1:3" s="54" customFormat="1" ht="16" x14ac:dyDescent="0.2">
      <c r="A128" s="82" t="s">
        <v>373</v>
      </c>
      <c r="B128" s="83">
        <v>61145</v>
      </c>
      <c r="C128" s="84" t="s">
        <v>668</v>
      </c>
    </row>
    <row r="129" spans="1:4" s="54" customFormat="1" ht="16" x14ac:dyDescent="0.2">
      <c r="A129" s="82" t="s">
        <v>382</v>
      </c>
      <c r="B129" s="83">
        <v>6000</v>
      </c>
      <c r="C129" s="84" t="s">
        <v>669</v>
      </c>
    </row>
    <row r="130" spans="1:4" s="54" customFormat="1" ht="16" x14ac:dyDescent="0.2">
      <c r="A130" s="82" t="s">
        <v>406</v>
      </c>
      <c r="B130" s="83">
        <v>35000</v>
      </c>
      <c r="C130" s="84" t="s">
        <v>670</v>
      </c>
    </row>
    <row r="131" spans="1:4" s="54" customFormat="1" ht="16" x14ac:dyDescent="0.2">
      <c r="A131" s="82" t="s">
        <v>408</v>
      </c>
      <c r="B131" s="83">
        <v>12904.5</v>
      </c>
      <c r="C131" s="84" t="s">
        <v>668</v>
      </c>
    </row>
    <row r="132" spans="1:4" s="54" customFormat="1" ht="16" x14ac:dyDescent="0.2">
      <c r="A132" s="130">
        <v>43371</v>
      </c>
      <c r="B132" s="134">
        <v>25665</v>
      </c>
      <c r="C132" s="105" t="s">
        <v>717</v>
      </c>
    </row>
    <row r="133" spans="1:4" s="54" customFormat="1" ht="15" customHeight="1" x14ac:dyDescent="0.2">
      <c r="A133" s="101" t="s">
        <v>52</v>
      </c>
      <c r="B133" s="99"/>
      <c r="C133" s="100"/>
    </row>
    <row r="134" spans="1:4" s="54" customFormat="1" x14ac:dyDescent="0.2">
      <c r="A134" s="106"/>
      <c r="B134" s="107">
        <v>0</v>
      </c>
      <c r="C134" s="81"/>
    </row>
    <row r="135" spans="1:4" x14ac:dyDescent="0.2">
      <c r="A135" s="101" t="s">
        <v>51</v>
      </c>
      <c r="B135" s="102"/>
      <c r="C135" s="103"/>
    </row>
    <row r="136" spans="1:4" ht="16" x14ac:dyDescent="0.2">
      <c r="A136" s="82" t="s">
        <v>382</v>
      </c>
      <c r="B136" s="83">
        <v>27500</v>
      </c>
      <c r="C136" s="84" t="s">
        <v>683</v>
      </c>
    </row>
    <row r="137" spans="1:4" ht="16" x14ac:dyDescent="0.2">
      <c r="A137" s="131">
        <v>43371</v>
      </c>
      <c r="B137" s="109">
        <v>36105</v>
      </c>
      <c r="C137" s="105" t="s">
        <v>716</v>
      </c>
    </row>
    <row r="138" spans="1:4" x14ac:dyDescent="0.2">
      <c r="A138" s="101" t="s">
        <v>56</v>
      </c>
      <c r="B138" s="102"/>
      <c r="C138" s="103"/>
    </row>
    <row r="139" spans="1:4" ht="15" customHeight="1" x14ac:dyDescent="0.2">
      <c r="A139" s="82" t="s">
        <v>350</v>
      </c>
      <c r="B139" s="83">
        <v>18040</v>
      </c>
      <c r="C139" s="84" t="s">
        <v>676</v>
      </c>
      <c r="D139" s="58"/>
    </row>
    <row r="140" spans="1:4" ht="15" customHeight="1" x14ac:dyDescent="0.2">
      <c r="A140" s="82" t="s">
        <v>350</v>
      </c>
      <c r="B140" s="83">
        <v>500</v>
      </c>
      <c r="C140" s="84" t="s">
        <v>677</v>
      </c>
      <c r="D140" s="58"/>
    </row>
    <row r="141" spans="1:4" ht="15" customHeight="1" x14ac:dyDescent="0.2">
      <c r="A141" s="82" t="s">
        <v>350</v>
      </c>
      <c r="B141" s="83">
        <v>1180</v>
      </c>
      <c r="C141" s="84" t="s">
        <v>678</v>
      </c>
      <c r="D141" s="58"/>
    </row>
    <row r="142" spans="1:4" ht="15" customHeight="1" x14ac:dyDescent="0.2">
      <c r="A142" s="132">
        <v>43371</v>
      </c>
      <c r="B142" s="107">
        <v>45240</v>
      </c>
      <c r="C142" s="105" t="s">
        <v>717</v>
      </c>
      <c r="D142" s="58"/>
    </row>
    <row r="143" spans="1:4" x14ac:dyDescent="0.2">
      <c r="A143" s="74" t="s">
        <v>112</v>
      </c>
      <c r="B143" s="75"/>
      <c r="C143" s="76"/>
    </row>
    <row r="144" spans="1:4" s="54" customFormat="1" ht="16" x14ac:dyDescent="0.2">
      <c r="A144" s="133">
        <v>43371</v>
      </c>
      <c r="B144" s="108">
        <v>100050</v>
      </c>
      <c r="C144" s="105" t="s">
        <v>718</v>
      </c>
    </row>
    <row r="145" spans="1:4" x14ac:dyDescent="0.2">
      <c r="A145" s="13" t="s">
        <v>13</v>
      </c>
      <c r="B145" s="14"/>
      <c r="C145" s="15"/>
      <c r="D145" s="58"/>
    </row>
    <row r="146" spans="1:4" ht="16" x14ac:dyDescent="0.2">
      <c r="A146" s="82" t="s">
        <v>344</v>
      </c>
      <c r="B146" s="83">
        <v>1000</v>
      </c>
      <c r="C146" s="84" t="s">
        <v>679</v>
      </c>
    </row>
    <row r="147" spans="1:4" ht="16" x14ac:dyDescent="0.2">
      <c r="A147" s="79" t="s">
        <v>347</v>
      </c>
      <c r="B147" s="107">
        <v>1854</v>
      </c>
      <c r="C147" s="84" t="s">
        <v>719</v>
      </c>
    </row>
    <row r="148" spans="1:4" ht="16" x14ac:dyDescent="0.2">
      <c r="A148" s="82" t="s">
        <v>350</v>
      </c>
      <c r="B148" s="83">
        <v>15324</v>
      </c>
      <c r="C148" s="84" t="s">
        <v>720</v>
      </c>
    </row>
    <row r="149" spans="1:4" ht="16" x14ac:dyDescent="0.2">
      <c r="A149" s="82" t="s">
        <v>350</v>
      </c>
      <c r="B149" s="83">
        <v>15948</v>
      </c>
      <c r="C149" s="84" t="s">
        <v>680</v>
      </c>
    </row>
    <row r="150" spans="1:4" ht="16" x14ac:dyDescent="0.2">
      <c r="A150" s="82" t="s">
        <v>352</v>
      </c>
      <c r="B150" s="83">
        <v>3255.28</v>
      </c>
      <c r="C150" s="84" t="s">
        <v>681</v>
      </c>
    </row>
    <row r="151" spans="1:4" ht="16" x14ac:dyDescent="0.2">
      <c r="A151" s="82" t="s">
        <v>382</v>
      </c>
      <c r="B151" s="83">
        <v>3842</v>
      </c>
      <c r="C151" s="84" t="s">
        <v>682</v>
      </c>
    </row>
    <row r="152" spans="1:4" ht="16" x14ac:dyDescent="0.2">
      <c r="A152" s="82" t="s">
        <v>416</v>
      </c>
      <c r="B152" s="83">
        <v>6000</v>
      </c>
      <c r="C152" s="135" t="s">
        <v>428</v>
      </c>
    </row>
    <row r="153" spans="1:4" ht="16" x14ac:dyDescent="0.2">
      <c r="A153" s="131">
        <v>43371</v>
      </c>
      <c r="B153" s="109">
        <v>98799.5</v>
      </c>
      <c r="C153" s="41" t="s">
        <v>721</v>
      </c>
    </row>
    <row r="154" spans="1:4" x14ac:dyDescent="0.2">
      <c r="A154" s="98" t="s">
        <v>276</v>
      </c>
      <c r="B154" s="51">
        <f>10043.39+719</f>
        <v>10762.39</v>
      </c>
      <c r="C154" s="39" t="s">
        <v>49</v>
      </c>
    </row>
    <row r="155" spans="1:4" x14ac:dyDescent="0.2">
      <c r="A155" s="7" t="s">
        <v>2</v>
      </c>
      <c r="B155" s="8">
        <f>SUM(B11:B154)</f>
        <v>1271763.2599999998</v>
      </c>
      <c r="C155" s="9"/>
    </row>
    <row r="156" spans="1:4" x14ac:dyDescent="0.2">
      <c r="A156" s="2"/>
    </row>
  </sheetData>
  <sheetProtection formatCells="0" formatColumns="0" formatRows="0" insertColumns="0" insertRows="0" insertHyperlinks="0" deleteColumns="0" deleteRows="0" sort="0" autoFilter="0" pivotTables="0"/>
  <mergeCells count="6">
    <mergeCell ref="B1:C1"/>
    <mergeCell ref="A9:C9"/>
    <mergeCell ref="B2:C2"/>
    <mergeCell ref="B3:C3"/>
    <mergeCell ref="B4:C4"/>
    <mergeCell ref="B5:C5"/>
  </mergeCells>
  <pageMargins left="0.19685039370078741" right="0.19685039370078741" top="0.19685039370078741" bottom="0.19685039370078741" header="0.31496062992125984" footer="0.31496062992125984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75"/>
  <sheetViews>
    <sheetView showGridLines="0" workbookViewId="0">
      <selection activeCell="A8" sqref="A8"/>
    </sheetView>
  </sheetViews>
  <sheetFormatPr baseColWidth="10" defaultRowHeight="15" x14ac:dyDescent="0.2"/>
  <cols>
    <col min="1" max="3" width="20.6640625" style="1" customWidth="1"/>
    <col min="4" max="4" width="28.33203125" customWidth="1"/>
    <col min="5" max="5" width="63" customWidth="1"/>
    <col min="6" max="256" width="8.83203125" customWidth="1"/>
  </cols>
  <sheetData>
    <row r="1" spans="1:5" ht="19" x14ac:dyDescent="0.25">
      <c r="C1" s="151" t="s">
        <v>16</v>
      </c>
      <c r="D1" s="151"/>
      <c r="E1" s="151"/>
    </row>
    <row r="2" spans="1:5" ht="19" x14ac:dyDescent="0.25">
      <c r="C2" s="151" t="s">
        <v>17</v>
      </c>
      <c r="D2" s="151"/>
      <c r="E2" s="151"/>
    </row>
    <row r="3" spans="1:5" ht="18" customHeight="1" x14ac:dyDescent="0.25">
      <c r="C3" s="56"/>
      <c r="D3" s="5"/>
    </row>
    <row r="4" spans="1:5" ht="19" x14ac:dyDescent="0.2">
      <c r="C4" s="152" t="s">
        <v>10</v>
      </c>
      <c r="D4" s="152"/>
      <c r="E4" s="152"/>
    </row>
    <row r="5" spans="1:5" ht="19" x14ac:dyDescent="0.2">
      <c r="C5" s="152" t="s">
        <v>34</v>
      </c>
      <c r="D5" s="152"/>
      <c r="E5" s="152"/>
    </row>
    <row r="6" spans="1:5" ht="19" x14ac:dyDescent="0.25">
      <c r="C6" s="153" t="s">
        <v>332</v>
      </c>
      <c r="D6" s="153"/>
      <c r="E6" s="153"/>
    </row>
    <row r="9" spans="1:5" ht="30" customHeight="1" x14ac:dyDescent="0.2">
      <c r="A9" s="44" t="s">
        <v>14</v>
      </c>
      <c r="B9" s="45" t="s">
        <v>277</v>
      </c>
      <c r="C9" s="46" t="s">
        <v>46</v>
      </c>
      <c r="D9" s="49" t="s">
        <v>1</v>
      </c>
      <c r="E9" s="26" t="s">
        <v>6</v>
      </c>
    </row>
    <row r="10" spans="1:5" x14ac:dyDescent="0.2">
      <c r="A10" s="69" t="s">
        <v>146</v>
      </c>
      <c r="B10" s="120">
        <v>43346</v>
      </c>
      <c r="C10" s="88">
        <v>200</v>
      </c>
      <c r="D10" s="89" t="s">
        <v>59</v>
      </c>
      <c r="E10" s="70" t="s">
        <v>40</v>
      </c>
    </row>
    <row r="11" spans="1:5" x14ac:dyDescent="0.2">
      <c r="A11" s="69" t="s">
        <v>146</v>
      </c>
      <c r="B11" s="120">
        <v>43346</v>
      </c>
      <c r="C11" s="88">
        <v>1000</v>
      </c>
      <c r="D11" s="89" t="s">
        <v>272</v>
      </c>
      <c r="E11" s="70" t="s">
        <v>270</v>
      </c>
    </row>
    <row r="12" spans="1:5" x14ac:dyDescent="0.2">
      <c r="A12" s="69" t="s">
        <v>146</v>
      </c>
      <c r="B12" s="120">
        <v>43346</v>
      </c>
      <c r="C12" s="88">
        <v>1500</v>
      </c>
      <c r="D12" s="89" t="s">
        <v>273</v>
      </c>
      <c r="E12" s="70" t="s">
        <v>40</v>
      </c>
    </row>
    <row r="13" spans="1:5" x14ac:dyDescent="0.2">
      <c r="A13" s="69" t="s">
        <v>146</v>
      </c>
      <c r="B13" s="120">
        <v>43346</v>
      </c>
      <c r="C13" s="88">
        <v>300</v>
      </c>
      <c r="D13" s="89" t="s">
        <v>274</v>
      </c>
      <c r="E13" s="70" t="s">
        <v>40</v>
      </c>
    </row>
    <row r="14" spans="1:5" x14ac:dyDescent="0.2">
      <c r="A14" s="69" t="s">
        <v>146</v>
      </c>
      <c r="B14" s="120">
        <v>43346</v>
      </c>
      <c r="C14" s="88">
        <v>775</v>
      </c>
      <c r="D14" s="89" t="s">
        <v>275</v>
      </c>
      <c r="E14" s="70" t="s">
        <v>40</v>
      </c>
    </row>
    <row r="15" spans="1:5" x14ac:dyDescent="0.2">
      <c r="A15" s="121">
        <v>43344.416990740741</v>
      </c>
      <c r="B15" s="121">
        <v>43345</v>
      </c>
      <c r="C15" s="68">
        <v>5000</v>
      </c>
      <c r="D15" s="71" t="s">
        <v>64</v>
      </c>
      <c r="E15" s="122" t="s">
        <v>40</v>
      </c>
    </row>
    <row r="16" spans="1:5" x14ac:dyDescent="0.2">
      <c r="A16" s="121">
        <v>43344.501250000001</v>
      </c>
      <c r="B16" s="121">
        <v>43345</v>
      </c>
      <c r="C16" s="68">
        <v>500</v>
      </c>
      <c r="D16" s="69" t="s">
        <v>149</v>
      </c>
      <c r="E16" s="122" t="s">
        <v>40</v>
      </c>
    </row>
    <row r="17" spans="1:5" x14ac:dyDescent="0.2">
      <c r="A17" s="121">
        <v>43344.996666666666</v>
      </c>
      <c r="B17" s="121">
        <v>43345</v>
      </c>
      <c r="C17" s="68">
        <v>100</v>
      </c>
      <c r="D17" s="69" t="s">
        <v>152</v>
      </c>
      <c r="E17" s="122" t="s">
        <v>40</v>
      </c>
    </row>
    <row r="18" spans="1:5" x14ac:dyDescent="0.2">
      <c r="A18" s="121">
        <v>43345.323854166665</v>
      </c>
      <c r="B18" s="121">
        <v>43345</v>
      </c>
      <c r="C18" s="68">
        <v>500</v>
      </c>
      <c r="D18" s="69" t="s">
        <v>429</v>
      </c>
      <c r="E18" s="122" t="s">
        <v>40</v>
      </c>
    </row>
    <row r="19" spans="1:5" x14ac:dyDescent="0.2">
      <c r="A19" s="121">
        <v>43345.386307870373</v>
      </c>
      <c r="B19" s="121">
        <v>43345</v>
      </c>
      <c r="C19" s="68">
        <v>300</v>
      </c>
      <c r="D19" s="69" t="s">
        <v>246</v>
      </c>
      <c r="E19" s="122" t="s">
        <v>270</v>
      </c>
    </row>
    <row r="20" spans="1:5" x14ac:dyDescent="0.2">
      <c r="A20" s="121">
        <v>43345.518159722225</v>
      </c>
      <c r="B20" s="121">
        <v>43345</v>
      </c>
      <c r="C20" s="68">
        <v>1000</v>
      </c>
      <c r="D20" s="69" t="s">
        <v>430</v>
      </c>
      <c r="E20" s="122" t="s">
        <v>40</v>
      </c>
    </row>
    <row r="21" spans="1:5" x14ac:dyDescent="0.2">
      <c r="A21" s="121">
        <v>43345.552083333336</v>
      </c>
      <c r="B21" s="121">
        <v>43345</v>
      </c>
      <c r="C21" s="68">
        <v>200</v>
      </c>
      <c r="D21" s="69" t="s">
        <v>153</v>
      </c>
      <c r="E21" s="122" t="s">
        <v>40</v>
      </c>
    </row>
    <row r="22" spans="1:5" x14ac:dyDescent="0.2">
      <c r="A22" s="121">
        <v>43345.611111111109</v>
      </c>
      <c r="B22" s="121">
        <v>43345</v>
      </c>
      <c r="C22" s="68">
        <v>200</v>
      </c>
      <c r="D22" s="69" t="s">
        <v>154</v>
      </c>
      <c r="E22" s="122" t="s">
        <v>40</v>
      </c>
    </row>
    <row r="23" spans="1:5" x14ac:dyDescent="0.2">
      <c r="A23" s="121">
        <v>43345.666666666664</v>
      </c>
      <c r="B23" s="121">
        <v>43345</v>
      </c>
      <c r="C23" s="68">
        <v>90</v>
      </c>
      <c r="D23" s="69" t="s">
        <v>155</v>
      </c>
      <c r="E23" s="122" t="s">
        <v>40</v>
      </c>
    </row>
    <row r="24" spans="1:5" x14ac:dyDescent="0.2">
      <c r="A24" s="121">
        <v>43346.437800925924</v>
      </c>
      <c r="B24" s="121">
        <v>43346</v>
      </c>
      <c r="C24" s="68">
        <v>500</v>
      </c>
      <c r="D24" s="69" t="s">
        <v>431</v>
      </c>
      <c r="E24" s="122" t="s">
        <v>40</v>
      </c>
    </row>
    <row r="25" spans="1:5" x14ac:dyDescent="0.2">
      <c r="A25" s="121">
        <v>43346.450775462959</v>
      </c>
      <c r="B25" s="121">
        <v>43346</v>
      </c>
      <c r="C25" s="68">
        <v>500</v>
      </c>
      <c r="D25" s="69" t="s">
        <v>432</v>
      </c>
      <c r="E25" s="122" t="s">
        <v>433</v>
      </c>
    </row>
    <row r="26" spans="1:5" x14ac:dyDescent="0.2">
      <c r="A26" s="121">
        <v>43346.453634259262</v>
      </c>
      <c r="B26" s="121">
        <v>43346</v>
      </c>
      <c r="C26" s="68">
        <v>600</v>
      </c>
      <c r="D26" s="69" t="s">
        <v>434</v>
      </c>
      <c r="E26" s="122" t="s">
        <v>40</v>
      </c>
    </row>
    <row r="27" spans="1:5" x14ac:dyDescent="0.2">
      <c r="A27" s="121">
        <v>43346.500011574077</v>
      </c>
      <c r="B27" s="121">
        <v>43346</v>
      </c>
      <c r="C27" s="68">
        <v>3000</v>
      </c>
      <c r="D27" s="69" t="s">
        <v>157</v>
      </c>
      <c r="E27" s="122" t="s">
        <v>40</v>
      </c>
    </row>
    <row r="28" spans="1:5" x14ac:dyDescent="0.2">
      <c r="A28" s="121">
        <v>43346.524340277778</v>
      </c>
      <c r="B28" s="121">
        <v>43346</v>
      </c>
      <c r="C28" s="68">
        <v>300</v>
      </c>
      <c r="D28" s="69" t="s">
        <v>150</v>
      </c>
      <c r="E28" s="122" t="s">
        <v>40</v>
      </c>
    </row>
    <row r="29" spans="1:5" x14ac:dyDescent="0.2">
      <c r="A29" s="121">
        <v>43346.635254629633</v>
      </c>
      <c r="B29" s="121">
        <v>43346</v>
      </c>
      <c r="C29" s="68">
        <v>500</v>
      </c>
      <c r="D29" s="69" t="s">
        <v>193</v>
      </c>
      <c r="E29" s="122" t="s">
        <v>137</v>
      </c>
    </row>
    <row r="30" spans="1:5" x14ac:dyDescent="0.2">
      <c r="A30" s="121">
        <v>43346.63690972222</v>
      </c>
      <c r="B30" s="121">
        <v>43346</v>
      </c>
      <c r="C30" s="68">
        <v>500</v>
      </c>
      <c r="D30" s="69" t="s">
        <v>193</v>
      </c>
      <c r="E30" s="122" t="s">
        <v>270</v>
      </c>
    </row>
    <row r="31" spans="1:5" x14ac:dyDescent="0.2">
      <c r="A31" s="121">
        <v>43346.746122685188</v>
      </c>
      <c r="B31" s="121">
        <v>43346</v>
      </c>
      <c r="C31" s="68">
        <v>500</v>
      </c>
      <c r="D31" s="69" t="s">
        <v>181</v>
      </c>
      <c r="E31" s="122" t="s">
        <v>270</v>
      </c>
    </row>
    <row r="32" spans="1:5" x14ac:dyDescent="0.2">
      <c r="A32" s="121">
        <v>43346.798622685186</v>
      </c>
      <c r="B32" s="121">
        <v>43346</v>
      </c>
      <c r="C32" s="68">
        <v>300</v>
      </c>
      <c r="D32" s="69" t="s">
        <v>158</v>
      </c>
      <c r="E32" s="122" t="s">
        <v>40</v>
      </c>
    </row>
    <row r="33" spans="1:5" x14ac:dyDescent="0.2">
      <c r="A33" s="121">
        <v>43346.846759259257</v>
      </c>
      <c r="B33" s="121">
        <v>43346</v>
      </c>
      <c r="C33" s="68">
        <v>250</v>
      </c>
      <c r="D33" s="69" t="s">
        <v>435</v>
      </c>
      <c r="E33" s="122" t="s">
        <v>137</v>
      </c>
    </row>
    <row r="34" spans="1:5" x14ac:dyDescent="0.2">
      <c r="A34" s="121">
        <v>43346.852002314816</v>
      </c>
      <c r="B34" s="121">
        <v>43346</v>
      </c>
      <c r="C34" s="68">
        <v>150</v>
      </c>
      <c r="D34" s="69" t="s">
        <v>435</v>
      </c>
      <c r="E34" s="122" t="s">
        <v>137</v>
      </c>
    </row>
    <row r="35" spans="1:5" x14ac:dyDescent="0.2">
      <c r="A35" s="121">
        <v>43346.965324074074</v>
      </c>
      <c r="B35" s="121">
        <v>43346</v>
      </c>
      <c r="C35" s="68">
        <v>5000</v>
      </c>
      <c r="D35" s="69" t="s">
        <v>159</v>
      </c>
      <c r="E35" s="122" t="s">
        <v>40</v>
      </c>
    </row>
    <row r="36" spans="1:5" x14ac:dyDescent="0.2">
      <c r="A36" s="121">
        <v>43347.354224537034</v>
      </c>
      <c r="B36" s="121">
        <v>43347</v>
      </c>
      <c r="C36" s="68">
        <v>500</v>
      </c>
      <c r="D36" s="69" t="s">
        <v>160</v>
      </c>
      <c r="E36" s="122" t="s">
        <v>40</v>
      </c>
    </row>
    <row r="37" spans="1:5" x14ac:dyDescent="0.2">
      <c r="A37" s="121">
        <v>43347.479224537034</v>
      </c>
      <c r="B37" s="121">
        <v>43347</v>
      </c>
      <c r="C37" s="68">
        <v>500</v>
      </c>
      <c r="D37" s="69" t="s">
        <v>161</v>
      </c>
      <c r="E37" s="122" t="s">
        <v>40</v>
      </c>
    </row>
    <row r="38" spans="1:5" x14ac:dyDescent="0.2">
      <c r="A38" s="121">
        <v>43347.522627314815</v>
      </c>
      <c r="B38" s="121">
        <v>43347</v>
      </c>
      <c r="C38" s="68">
        <v>8000</v>
      </c>
      <c r="D38" s="69" t="s">
        <v>436</v>
      </c>
      <c r="E38" s="122" t="s">
        <v>40</v>
      </c>
    </row>
    <row r="39" spans="1:5" x14ac:dyDescent="0.2">
      <c r="A39" s="121">
        <v>43347.567997685182</v>
      </c>
      <c r="B39" s="121">
        <v>43347</v>
      </c>
      <c r="C39" s="68">
        <v>700</v>
      </c>
      <c r="D39" s="69" t="s">
        <v>176</v>
      </c>
      <c r="E39" s="122" t="s">
        <v>40</v>
      </c>
    </row>
    <row r="40" spans="1:5" x14ac:dyDescent="0.2">
      <c r="A40" s="121">
        <v>43347.665266203701</v>
      </c>
      <c r="B40" s="121">
        <v>43347</v>
      </c>
      <c r="C40" s="68">
        <v>500</v>
      </c>
      <c r="D40" s="69" t="s">
        <v>437</v>
      </c>
      <c r="E40" s="122" t="s">
        <v>40</v>
      </c>
    </row>
    <row r="41" spans="1:5" x14ac:dyDescent="0.2">
      <c r="A41" s="121">
        <v>43347.885439814818</v>
      </c>
      <c r="B41" s="121">
        <v>43347</v>
      </c>
      <c r="C41" s="68">
        <v>500</v>
      </c>
      <c r="D41" s="69" t="s">
        <v>162</v>
      </c>
      <c r="E41" s="122" t="s">
        <v>40</v>
      </c>
    </row>
    <row r="42" spans="1:5" x14ac:dyDescent="0.2">
      <c r="A42" s="121">
        <v>43347.93409722222</v>
      </c>
      <c r="B42" s="121">
        <v>43347</v>
      </c>
      <c r="C42" s="68">
        <v>500</v>
      </c>
      <c r="D42" s="69" t="s">
        <v>163</v>
      </c>
      <c r="E42" s="122" t="s">
        <v>40</v>
      </c>
    </row>
    <row r="43" spans="1:5" x14ac:dyDescent="0.2">
      <c r="A43" s="121">
        <v>43347.964571759258</v>
      </c>
      <c r="B43" s="121">
        <v>43347</v>
      </c>
      <c r="C43" s="68">
        <v>500</v>
      </c>
      <c r="D43" s="69" t="s">
        <v>438</v>
      </c>
      <c r="E43" s="122" t="s">
        <v>40</v>
      </c>
    </row>
    <row r="44" spans="1:5" x14ac:dyDescent="0.2">
      <c r="A44" s="121">
        <v>43347.975057870368</v>
      </c>
      <c r="B44" s="121">
        <v>43347</v>
      </c>
      <c r="C44" s="68">
        <v>300</v>
      </c>
      <c r="D44" s="69" t="s">
        <v>211</v>
      </c>
      <c r="E44" s="122" t="s">
        <v>40</v>
      </c>
    </row>
    <row r="45" spans="1:5" x14ac:dyDescent="0.2">
      <c r="A45" s="121">
        <v>43348.007337962961</v>
      </c>
      <c r="B45" s="121">
        <v>43348</v>
      </c>
      <c r="C45" s="68">
        <v>500</v>
      </c>
      <c r="D45" s="69" t="s">
        <v>439</v>
      </c>
      <c r="E45" s="122" t="s">
        <v>270</v>
      </c>
    </row>
    <row r="46" spans="1:5" x14ac:dyDescent="0.2">
      <c r="A46" s="121">
        <v>43348.031273148146</v>
      </c>
      <c r="B46" s="121">
        <v>43348</v>
      </c>
      <c r="C46" s="68">
        <v>1000</v>
      </c>
      <c r="D46" s="69" t="s">
        <v>164</v>
      </c>
      <c r="E46" s="122" t="s">
        <v>40</v>
      </c>
    </row>
    <row r="47" spans="1:5" x14ac:dyDescent="0.2">
      <c r="A47" s="121">
        <v>43348.394120370373</v>
      </c>
      <c r="B47" s="121">
        <v>43348</v>
      </c>
      <c r="C47" s="68">
        <v>500</v>
      </c>
      <c r="D47" s="69" t="s">
        <v>440</v>
      </c>
      <c r="E47" s="122" t="s">
        <v>270</v>
      </c>
    </row>
    <row r="48" spans="1:5" x14ac:dyDescent="0.2">
      <c r="A48" s="121">
        <v>43348.541689814818</v>
      </c>
      <c r="B48" s="121">
        <v>43348</v>
      </c>
      <c r="C48" s="68">
        <v>1500</v>
      </c>
      <c r="D48" s="69" t="s">
        <v>166</v>
      </c>
      <c r="E48" s="122" t="s">
        <v>40</v>
      </c>
    </row>
    <row r="49" spans="1:5" x14ac:dyDescent="0.2">
      <c r="A49" s="121">
        <v>43348.598530092589</v>
      </c>
      <c r="B49" s="121">
        <v>43348</v>
      </c>
      <c r="C49" s="68">
        <v>500</v>
      </c>
      <c r="D49" s="69" t="s">
        <v>441</v>
      </c>
      <c r="E49" s="122" t="s">
        <v>40</v>
      </c>
    </row>
    <row r="50" spans="1:5" x14ac:dyDescent="0.2">
      <c r="A50" s="121">
        <v>43348.626608796294</v>
      </c>
      <c r="B50" s="121">
        <v>43348</v>
      </c>
      <c r="C50" s="68">
        <v>150</v>
      </c>
      <c r="D50" s="69" t="s">
        <v>442</v>
      </c>
      <c r="E50" s="122" t="s">
        <v>40</v>
      </c>
    </row>
    <row r="51" spans="1:5" x14ac:dyDescent="0.2">
      <c r="A51" s="121">
        <v>43348.659756944442</v>
      </c>
      <c r="B51" s="121">
        <v>43348</v>
      </c>
      <c r="C51" s="68">
        <v>200</v>
      </c>
      <c r="D51" s="69" t="s">
        <v>167</v>
      </c>
      <c r="E51" s="122" t="s">
        <v>40</v>
      </c>
    </row>
    <row r="52" spans="1:5" x14ac:dyDescent="0.2">
      <c r="A52" s="121">
        <v>43348.661817129629</v>
      </c>
      <c r="B52" s="121">
        <v>43348</v>
      </c>
      <c r="C52" s="68">
        <v>1000</v>
      </c>
      <c r="D52" s="69" t="s">
        <v>443</v>
      </c>
      <c r="E52" s="122" t="s">
        <v>40</v>
      </c>
    </row>
    <row r="53" spans="1:5" x14ac:dyDescent="0.2">
      <c r="A53" s="121">
        <v>43348.704942129632</v>
      </c>
      <c r="B53" s="121">
        <v>43348</v>
      </c>
      <c r="C53" s="68">
        <v>300</v>
      </c>
      <c r="D53" s="69" t="s">
        <v>168</v>
      </c>
      <c r="E53" s="122" t="s">
        <v>40</v>
      </c>
    </row>
    <row r="54" spans="1:5" x14ac:dyDescent="0.2">
      <c r="A54" s="121">
        <v>43348.875474537039</v>
      </c>
      <c r="B54" s="121">
        <v>43348</v>
      </c>
      <c r="C54" s="68">
        <v>69</v>
      </c>
      <c r="D54" s="69" t="s">
        <v>444</v>
      </c>
      <c r="E54" s="122" t="s">
        <v>40</v>
      </c>
    </row>
    <row r="55" spans="1:5" x14ac:dyDescent="0.2">
      <c r="A55" s="121">
        <v>43349.050428240742</v>
      </c>
      <c r="B55" s="121">
        <v>43349</v>
      </c>
      <c r="C55" s="68">
        <v>200</v>
      </c>
      <c r="D55" s="69" t="s">
        <v>177</v>
      </c>
      <c r="E55" s="122" t="s">
        <v>270</v>
      </c>
    </row>
    <row r="56" spans="1:5" x14ac:dyDescent="0.2">
      <c r="A56" s="121">
        <v>43349.053032407406</v>
      </c>
      <c r="B56" s="121">
        <v>43349</v>
      </c>
      <c r="C56" s="68">
        <v>125</v>
      </c>
      <c r="D56" s="69" t="s">
        <v>177</v>
      </c>
      <c r="E56" s="122" t="s">
        <v>137</v>
      </c>
    </row>
    <row r="57" spans="1:5" x14ac:dyDescent="0.2">
      <c r="A57" s="121">
        <v>43349.437615740739</v>
      </c>
      <c r="B57" s="121">
        <v>43349</v>
      </c>
      <c r="C57" s="68">
        <v>300</v>
      </c>
      <c r="D57" s="69" t="s">
        <v>169</v>
      </c>
      <c r="E57" s="122" t="s">
        <v>40</v>
      </c>
    </row>
    <row r="58" spans="1:5" x14ac:dyDescent="0.2">
      <c r="A58" s="121">
        <v>43349.489432870374</v>
      </c>
      <c r="B58" s="121">
        <v>43349</v>
      </c>
      <c r="C58" s="68">
        <v>300</v>
      </c>
      <c r="D58" s="69" t="s">
        <v>445</v>
      </c>
      <c r="E58" s="122" t="s">
        <v>40</v>
      </c>
    </row>
    <row r="59" spans="1:5" x14ac:dyDescent="0.2">
      <c r="A59" s="121">
        <v>43349.617592592593</v>
      </c>
      <c r="B59" s="121">
        <v>43349</v>
      </c>
      <c r="C59" s="68">
        <v>1000</v>
      </c>
      <c r="D59" s="69" t="s">
        <v>446</v>
      </c>
      <c r="E59" s="122" t="s">
        <v>40</v>
      </c>
    </row>
    <row r="60" spans="1:5" x14ac:dyDescent="0.2">
      <c r="A60" s="121">
        <v>43349.618159722224</v>
      </c>
      <c r="B60" s="121">
        <v>43349</v>
      </c>
      <c r="C60" s="68">
        <v>54</v>
      </c>
      <c r="D60" s="69" t="s">
        <v>155</v>
      </c>
      <c r="E60" s="122" t="s">
        <v>40</v>
      </c>
    </row>
    <row r="61" spans="1:5" x14ac:dyDescent="0.2">
      <c r="A61" s="121">
        <v>43349.795243055552</v>
      </c>
      <c r="B61" s="121">
        <v>43349</v>
      </c>
      <c r="C61" s="68">
        <v>500</v>
      </c>
      <c r="D61" s="69" t="s">
        <v>170</v>
      </c>
      <c r="E61" s="122" t="s">
        <v>40</v>
      </c>
    </row>
    <row r="62" spans="1:5" x14ac:dyDescent="0.2">
      <c r="A62" s="121">
        <v>43349.819537037038</v>
      </c>
      <c r="B62" s="121">
        <v>43349</v>
      </c>
      <c r="C62" s="68">
        <v>150</v>
      </c>
      <c r="D62" s="69" t="s">
        <v>171</v>
      </c>
      <c r="E62" s="122" t="s">
        <v>40</v>
      </c>
    </row>
    <row r="63" spans="1:5" x14ac:dyDescent="0.2">
      <c r="A63" s="121">
        <v>43349.856712962966</v>
      </c>
      <c r="B63" s="121">
        <v>43349</v>
      </c>
      <c r="C63" s="68">
        <v>60</v>
      </c>
      <c r="D63" s="69" t="s">
        <v>447</v>
      </c>
      <c r="E63" s="122" t="s">
        <v>433</v>
      </c>
    </row>
    <row r="64" spans="1:5" x14ac:dyDescent="0.2">
      <c r="A64" s="121">
        <v>43350.503587962965</v>
      </c>
      <c r="B64" s="121">
        <v>43352</v>
      </c>
      <c r="C64" s="68">
        <v>100</v>
      </c>
      <c r="D64" s="69" t="s">
        <v>172</v>
      </c>
      <c r="E64" s="122" t="s">
        <v>40</v>
      </c>
    </row>
    <row r="65" spans="1:5" x14ac:dyDescent="0.2">
      <c r="A65" s="121">
        <v>43350.597337962965</v>
      </c>
      <c r="B65" s="121">
        <v>43352</v>
      </c>
      <c r="C65" s="68">
        <v>2000</v>
      </c>
      <c r="D65" s="69" t="s">
        <v>174</v>
      </c>
      <c r="E65" s="122" t="s">
        <v>40</v>
      </c>
    </row>
    <row r="66" spans="1:5" x14ac:dyDescent="0.2">
      <c r="A66" s="121">
        <v>43350.613344907404</v>
      </c>
      <c r="B66" s="121">
        <v>43352</v>
      </c>
      <c r="C66" s="68">
        <v>500</v>
      </c>
      <c r="D66" s="69" t="s">
        <v>448</v>
      </c>
      <c r="E66" s="122" t="s">
        <v>40</v>
      </c>
    </row>
    <row r="67" spans="1:5" x14ac:dyDescent="0.2">
      <c r="A67" s="121">
        <v>43350.705034722225</v>
      </c>
      <c r="B67" s="121">
        <v>43352</v>
      </c>
      <c r="C67" s="68">
        <v>300</v>
      </c>
      <c r="D67" s="69" t="s">
        <v>175</v>
      </c>
      <c r="E67" s="122" t="s">
        <v>40</v>
      </c>
    </row>
    <row r="68" spans="1:5" x14ac:dyDescent="0.2">
      <c r="A68" s="121">
        <v>43350.73709490741</v>
      </c>
      <c r="B68" s="121">
        <v>43352</v>
      </c>
      <c r="C68" s="68">
        <v>500</v>
      </c>
      <c r="D68" s="69" t="s">
        <v>449</v>
      </c>
      <c r="E68" s="122" t="s">
        <v>40</v>
      </c>
    </row>
    <row r="69" spans="1:5" x14ac:dyDescent="0.2">
      <c r="A69" s="121">
        <v>43350.801412037035</v>
      </c>
      <c r="B69" s="121">
        <v>43352</v>
      </c>
      <c r="C69" s="68">
        <v>1000</v>
      </c>
      <c r="D69" s="69" t="s">
        <v>450</v>
      </c>
      <c r="E69" s="122" t="s">
        <v>40</v>
      </c>
    </row>
    <row r="70" spans="1:5" x14ac:dyDescent="0.2">
      <c r="A70" s="121">
        <v>43351.421875</v>
      </c>
      <c r="B70" s="121">
        <v>43352</v>
      </c>
      <c r="C70" s="68">
        <v>5000</v>
      </c>
      <c r="D70" s="69" t="s">
        <v>451</v>
      </c>
      <c r="E70" s="122" t="s">
        <v>270</v>
      </c>
    </row>
    <row r="71" spans="1:5" x14ac:dyDescent="0.2">
      <c r="A71" s="121">
        <v>43351.430138888885</v>
      </c>
      <c r="B71" s="121">
        <v>43352</v>
      </c>
      <c r="C71" s="68">
        <v>5000</v>
      </c>
      <c r="D71" s="69" t="s">
        <v>451</v>
      </c>
      <c r="E71" s="122" t="s">
        <v>137</v>
      </c>
    </row>
    <row r="72" spans="1:5" x14ac:dyDescent="0.2">
      <c r="A72" s="121">
        <v>43351.50540509259</v>
      </c>
      <c r="B72" s="121">
        <v>43352</v>
      </c>
      <c r="C72" s="68">
        <v>700</v>
      </c>
      <c r="D72" s="69" t="s">
        <v>452</v>
      </c>
      <c r="E72" s="122" t="s">
        <v>40</v>
      </c>
    </row>
    <row r="73" spans="1:5" x14ac:dyDescent="0.2">
      <c r="A73" s="121">
        <v>43351.562650462962</v>
      </c>
      <c r="B73" s="121">
        <v>43352</v>
      </c>
      <c r="C73" s="68">
        <v>100</v>
      </c>
      <c r="D73" s="69" t="s">
        <v>178</v>
      </c>
      <c r="E73" s="122" t="s">
        <v>40</v>
      </c>
    </row>
    <row r="74" spans="1:5" x14ac:dyDescent="0.2">
      <c r="A74" s="121">
        <v>43351.586944444447</v>
      </c>
      <c r="B74" s="121">
        <v>43352</v>
      </c>
      <c r="C74" s="68">
        <v>1500</v>
      </c>
      <c r="D74" s="69" t="s">
        <v>173</v>
      </c>
      <c r="E74" s="122" t="s">
        <v>40</v>
      </c>
    </row>
    <row r="75" spans="1:5" x14ac:dyDescent="0.2">
      <c r="A75" s="121">
        <v>43351.591284722221</v>
      </c>
      <c r="B75" s="121">
        <v>43352</v>
      </c>
      <c r="C75" s="68">
        <v>20</v>
      </c>
      <c r="D75" s="69" t="s">
        <v>453</v>
      </c>
      <c r="E75" s="122" t="s">
        <v>40</v>
      </c>
    </row>
    <row r="76" spans="1:5" x14ac:dyDescent="0.2">
      <c r="A76" s="121">
        <v>43351.72583333333</v>
      </c>
      <c r="B76" s="121">
        <v>43352</v>
      </c>
      <c r="C76" s="68">
        <v>300</v>
      </c>
      <c r="D76" s="69" t="s">
        <v>180</v>
      </c>
      <c r="E76" s="122" t="s">
        <v>40</v>
      </c>
    </row>
    <row r="77" spans="1:5" x14ac:dyDescent="0.2">
      <c r="A77" s="121">
        <v>43351.913449074076</v>
      </c>
      <c r="B77" s="121">
        <v>43352</v>
      </c>
      <c r="C77" s="68">
        <v>3950</v>
      </c>
      <c r="D77" s="69" t="s">
        <v>451</v>
      </c>
      <c r="E77" s="122" t="s">
        <v>270</v>
      </c>
    </row>
    <row r="78" spans="1:5" x14ac:dyDescent="0.2">
      <c r="A78" s="121">
        <v>43352.565983796296</v>
      </c>
      <c r="B78" s="121">
        <v>43352</v>
      </c>
      <c r="C78" s="68">
        <v>500</v>
      </c>
      <c r="D78" s="69" t="s">
        <v>50</v>
      </c>
      <c r="E78" s="122" t="s">
        <v>40</v>
      </c>
    </row>
    <row r="79" spans="1:5" x14ac:dyDescent="0.2">
      <c r="A79" s="121">
        <v>43352.681388888886</v>
      </c>
      <c r="B79" s="121">
        <v>43352</v>
      </c>
      <c r="C79" s="68">
        <v>1000</v>
      </c>
      <c r="D79" s="69" t="s">
        <v>454</v>
      </c>
      <c r="E79" s="122" t="s">
        <v>40</v>
      </c>
    </row>
    <row r="80" spans="1:5" x14ac:dyDescent="0.2">
      <c r="A80" s="121">
        <v>43352.70140046296</v>
      </c>
      <c r="B80" s="121">
        <v>43352</v>
      </c>
      <c r="C80" s="68">
        <v>100</v>
      </c>
      <c r="D80" s="69" t="s">
        <v>179</v>
      </c>
      <c r="E80" s="122" t="s">
        <v>40</v>
      </c>
    </row>
    <row r="81" spans="1:5" x14ac:dyDescent="0.2">
      <c r="A81" s="121">
        <v>43352.704861111109</v>
      </c>
      <c r="B81" s="121">
        <v>43352</v>
      </c>
      <c r="C81" s="68">
        <v>100</v>
      </c>
      <c r="D81" s="69" t="s">
        <v>179</v>
      </c>
      <c r="E81" s="122" t="s">
        <v>40</v>
      </c>
    </row>
    <row r="82" spans="1:5" x14ac:dyDescent="0.2">
      <c r="A82" s="121">
        <v>43352.800312500003</v>
      </c>
      <c r="B82" s="121">
        <v>43352</v>
      </c>
      <c r="C82" s="68">
        <v>500</v>
      </c>
      <c r="D82" s="69" t="s">
        <v>455</v>
      </c>
      <c r="E82" s="122" t="s">
        <v>40</v>
      </c>
    </row>
    <row r="83" spans="1:5" x14ac:dyDescent="0.2">
      <c r="A83" s="121">
        <v>43352.831250000003</v>
      </c>
      <c r="B83" s="121">
        <v>43352</v>
      </c>
      <c r="C83" s="68">
        <v>10000</v>
      </c>
      <c r="D83" s="69" t="s">
        <v>456</v>
      </c>
      <c r="E83" s="122" t="s">
        <v>40</v>
      </c>
    </row>
    <row r="84" spans="1:5" x14ac:dyDescent="0.2">
      <c r="A84" s="121">
        <v>43353.434039351851</v>
      </c>
      <c r="B84" s="121">
        <v>43353</v>
      </c>
      <c r="C84" s="68">
        <v>90</v>
      </c>
      <c r="D84" s="69" t="s">
        <v>155</v>
      </c>
      <c r="E84" s="122" t="s">
        <v>40</v>
      </c>
    </row>
    <row r="85" spans="1:5" x14ac:dyDescent="0.2">
      <c r="A85" s="121">
        <v>43353.479178240741</v>
      </c>
      <c r="B85" s="121">
        <v>43353</v>
      </c>
      <c r="C85" s="68">
        <v>1000</v>
      </c>
      <c r="D85" s="69" t="s">
        <v>182</v>
      </c>
      <c r="E85" s="122" t="s">
        <v>40</v>
      </c>
    </row>
    <row r="86" spans="1:5" x14ac:dyDescent="0.2">
      <c r="A86" s="121">
        <v>43353.510972222219</v>
      </c>
      <c r="B86" s="121">
        <v>43353</v>
      </c>
      <c r="C86" s="68">
        <v>500</v>
      </c>
      <c r="D86" s="69" t="s">
        <v>165</v>
      </c>
      <c r="E86" s="122" t="s">
        <v>137</v>
      </c>
    </row>
    <row r="87" spans="1:5" x14ac:dyDescent="0.2">
      <c r="A87" s="121">
        <v>43353.618067129632</v>
      </c>
      <c r="B87" s="121">
        <v>43353</v>
      </c>
      <c r="C87" s="68">
        <v>50</v>
      </c>
      <c r="D87" s="69" t="s">
        <v>184</v>
      </c>
      <c r="E87" s="122" t="s">
        <v>40</v>
      </c>
    </row>
    <row r="88" spans="1:5" x14ac:dyDescent="0.2">
      <c r="A88" s="121">
        <v>43353.723819444444</v>
      </c>
      <c r="B88" s="121">
        <v>43353</v>
      </c>
      <c r="C88" s="68">
        <v>500</v>
      </c>
      <c r="D88" s="69" t="s">
        <v>457</v>
      </c>
      <c r="E88" s="122" t="s">
        <v>40</v>
      </c>
    </row>
    <row r="89" spans="1:5" x14ac:dyDescent="0.2">
      <c r="A89" s="121">
        <v>43353.727314814816</v>
      </c>
      <c r="B89" s="121">
        <v>43353</v>
      </c>
      <c r="C89" s="68">
        <v>90</v>
      </c>
      <c r="D89" s="69" t="s">
        <v>458</v>
      </c>
      <c r="E89" s="122" t="s">
        <v>40</v>
      </c>
    </row>
    <row r="90" spans="1:5" x14ac:dyDescent="0.2">
      <c r="A90" s="121">
        <v>43353.822662037041</v>
      </c>
      <c r="B90" s="121">
        <v>43353</v>
      </c>
      <c r="C90" s="68">
        <v>1000</v>
      </c>
      <c r="D90" s="69" t="s">
        <v>459</v>
      </c>
      <c r="E90" s="122" t="s">
        <v>40</v>
      </c>
    </row>
    <row r="91" spans="1:5" x14ac:dyDescent="0.2">
      <c r="A91" s="121">
        <v>43353.850694444445</v>
      </c>
      <c r="B91" s="121">
        <v>43353</v>
      </c>
      <c r="C91" s="68">
        <v>100</v>
      </c>
      <c r="D91" s="69" t="s">
        <v>187</v>
      </c>
      <c r="E91" s="122" t="s">
        <v>40</v>
      </c>
    </row>
    <row r="92" spans="1:5" x14ac:dyDescent="0.2">
      <c r="A92" s="121">
        <v>43353.868067129632</v>
      </c>
      <c r="B92" s="121">
        <v>43353</v>
      </c>
      <c r="C92" s="68">
        <v>300</v>
      </c>
      <c r="D92" s="69" t="s">
        <v>188</v>
      </c>
      <c r="E92" s="122" t="s">
        <v>40</v>
      </c>
    </row>
    <row r="93" spans="1:5" x14ac:dyDescent="0.2">
      <c r="A93" s="121">
        <v>43353.892372685186</v>
      </c>
      <c r="B93" s="121">
        <v>43353</v>
      </c>
      <c r="C93" s="68">
        <v>100</v>
      </c>
      <c r="D93" s="69" t="s">
        <v>189</v>
      </c>
      <c r="E93" s="122" t="s">
        <v>40</v>
      </c>
    </row>
    <row r="94" spans="1:5" x14ac:dyDescent="0.2">
      <c r="A94" s="121">
        <v>43353.923622685186</v>
      </c>
      <c r="B94" s="121">
        <v>43353</v>
      </c>
      <c r="C94" s="68">
        <v>200</v>
      </c>
      <c r="D94" s="69" t="s">
        <v>190</v>
      </c>
      <c r="E94" s="122" t="s">
        <v>40</v>
      </c>
    </row>
    <row r="95" spans="1:5" x14ac:dyDescent="0.2">
      <c r="A95" s="121">
        <v>43354.005960648145</v>
      </c>
      <c r="B95" s="121">
        <v>43354</v>
      </c>
      <c r="C95" s="68">
        <v>3000</v>
      </c>
      <c r="D95" s="69" t="s">
        <v>151</v>
      </c>
      <c r="E95" s="122" t="s">
        <v>40</v>
      </c>
    </row>
    <row r="96" spans="1:5" x14ac:dyDescent="0.2">
      <c r="A96" s="121">
        <v>43354.409733796296</v>
      </c>
      <c r="B96" s="121">
        <v>43354</v>
      </c>
      <c r="C96" s="68">
        <v>250</v>
      </c>
      <c r="D96" s="69" t="s">
        <v>191</v>
      </c>
      <c r="E96" s="122" t="s">
        <v>40</v>
      </c>
    </row>
    <row r="97" spans="1:5" x14ac:dyDescent="0.2">
      <c r="A97" s="121">
        <v>43354.430428240739</v>
      </c>
      <c r="B97" s="121">
        <v>43354</v>
      </c>
      <c r="C97" s="68">
        <v>100</v>
      </c>
      <c r="D97" s="69" t="s">
        <v>156</v>
      </c>
      <c r="E97" s="122" t="s">
        <v>40</v>
      </c>
    </row>
    <row r="98" spans="1:5" x14ac:dyDescent="0.2">
      <c r="A98" s="121">
        <v>43354.697928240741</v>
      </c>
      <c r="B98" s="121">
        <v>43354</v>
      </c>
      <c r="C98" s="68">
        <v>3000</v>
      </c>
      <c r="D98" s="69" t="s">
        <v>192</v>
      </c>
      <c r="E98" s="122" t="s">
        <v>40</v>
      </c>
    </row>
    <row r="99" spans="1:5" x14ac:dyDescent="0.2">
      <c r="A99" s="121">
        <v>43354.73265046296</v>
      </c>
      <c r="B99" s="121">
        <v>43354</v>
      </c>
      <c r="C99" s="68">
        <v>1000</v>
      </c>
      <c r="D99" s="69" t="s">
        <v>185</v>
      </c>
      <c r="E99" s="122" t="s">
        <v>40</v>
      </c>
    </row>
    <row r="100" spans="1:5" x14ac:dyDescent="0.2">
      <c r="A100" s="121">
        <v>43354.822916666664</v>
      </c>
      <c r="B100" s="121">
        <v>43354</v>
      </c>
      <c r="C100" s="68">
        <v>1000</v>
      </c>
      <c r="D100" s="69" t="s">
        <v>194</v>
      </c>
      <c r="E100" s="122" t="s">
        <v>40</v>
      </c>
    </row>
    <row r="101" spans="1:5" x14ac:dyDescent="0.2">
      <c r="A101" s="121">
        <v>43354.975694444445</v>
      </c>
      <c r="B101" s="121">
        <v>43354</v>
      </c>
      <c r="C101" s="68">
        <v>200</v>
      </c>
      <c r="D101" s="69" t="s">
        <v>195</v>
      </c>
      <c r="E101" s="122" t="s">
        <v>40</v>
      </c>
    </row>
    <row r="102" spans="1:5" x14ac:dyDescent="0.2">
      <c r="A102" s="121">
        <v>43355.340277777781</v>
      </c>
      <c r="B102" s="121">
        <v>43355</v>
      </c>
      <c r="C102" s="68">
        <v>100</v>
      </c>
      <c r="D102" s="69" t="s">
        <v>196</v>
      </c>
      <c r="E102" s="122" t="s">
        <v>40</v>
      </c>
    </row>
    <row r="103" spans="1:5" x14ac:dyDescent="0.2">
      <c r="A103" s="121">
        <v>43355.385416666664</v>
      </c>
      <c r="B103" s="121">
        <v>43355</v>
      </c>
      <c r="C103" s="68">
        <v>500</v>
      </c>
      <c r="D103" s="69" t="s">
        <v>58</v>
      </c>
      <c r="E103" s="122" t="s">
        <v>40</v>
      </c>
    </row>
    <row r="104" spans="1:5" x14ac:dyDescent="0.2">
      <c r="A104" s="121">
        <v>43355.466979166667</v>
      </c>
      <c r="B104" s="121">
        <v>43355</v>
      </c>
      <c r="C104" s="68">
        <v>100</v>
      </c>
      <c r="D104" s="69" t="s">
        <v>460</v>
      </c>
      <c r="E104" s="122" t="s">
        <v>40</v>
      </c>
    </row>
    <row r="105" spans="1:5" x14ac:dyDescent="0.2">
      <c r="A105" s="121">
        <v>43355.485138888886</v>
      </c>
      <c r="B105" s="121">
        <v>43355</v>
      </c>
      <c r="C105" s="68">
        <v>1000</v>
      </c>
      <c r="D105" s="69" t="s">
        <v>461</v>
      </c>
      <c r="E105" s="122" t="s">
        <v>40</v>
      </c>
    </row>
    <row r="106" spans="1:5" x14ac:dyDescent="0.2">
      <c r="A106" s="121">
        <v>43355.625011574077</v>
      </c>
      <c r="B106" s="121">
        <v>43355</v>
      </c>
      <c r="C106" s="68">
        <v>50</v>
      </c>
      <c r="D106" s="69" t="s">
        <v>197</v>
      </c>
      <c r="E106" s="122" t="s">
        <v>40</v>
      </c>
    </row>
    <row r="107" spans="1:5" x14ac:dyDescent="0.2">
      <c r="A107" s="121">
        <v>43355.838275462964</v>
      </c>
      <c r="B107" s="121">
        <v>43355</v>
      </c>
      <c r="C107" s="68">
        <v>500</v>
      </c>
      <c r="D107" s="69" t="s">
        <v>462</v>
      </c>
      <c r="E107" s="122" t="s">
        <v>40</v>
      </c>
    </row>
    <row r="108" spans="1:5" x14ac:dyDescent="0.2">
      <c r="A108" s="121">
        <v>43356.537418981483</v>
      </c>
      <c r="B108" s="121">
        <v>43356</v>
      </c>
      <c r="C108" s="68">
        <v>300</v>
      </c>
      <c r="D108" s="69" t="s">
        <v>463</v>
      </c>
      <c r="E108" s="122" t="s">
        <v>40</v>
      </c>
    </row>
    <row r="109" spans="1:5" x14ac:dyDescent="0.2">
      <c r="A109" s="121">
        <v>43356.599374999998</v>
      </c>
      <c r="B109" s="121">
        <v>43356</v>
      </c>
      <c r="C109" s="68">
        <v>2000</v>
      </c>
      <c r="D109" s="69" t="s">
        <v>464</v>
      </c>
      <c r="E109" s="122" t="s">
        <v>40</v>
      </c>
    </row>
    <row r="110" spans="1:5" x14ac:dyDescent="0.2">
      <c r="A110" s="121">
        <v>43356.628483796296</v>
      </c>
      <c r="B110" s="121">
        <v>43356</v>
      </c>
      <c r="C110" s="68">
        <v>500</v>
      </c>
      <c r="D110" s="69" t="s">
        <v>198</v>
      </c>
      <c r="E110" s="122" t="s">
        <v>40</v>
      </c>
    </row>
    <row r="111" spans="1:5" x14ac:dyDescent="0.2">
      <c r="A111" s="121">
        <v>43356.704317129632</v>
      </c>
      <c r="B111" s="121">
        <v>43356</v>
      </c>
      <c r="C111" s="68">
        <v>1000</v>
      </c>
      <c r="D111" s="69" t="s">
        <v>465</v>
      </c>
      <c r="E111" s="122" t="s">
        <v>40</v>
      </c>
    </row>
    <row r="112" spans="1:5" x14ac:dyDescent="0.2">
      <c r="A112" s="121">
        <v>43356.788206018522</v>
      </c>
      <c r="B112" s="121">
        <v>43356</v>
      </c>
      <c r="C112" s="68">
        <v>200</v>
      </c>
      <c r="D112" s="69" t="s">
        <v>199</v>
      </c>
      <c r="E112" s="122" t="s">
        <v>40</v>
      </c>
    </row>
    <row r="113" spans="1:5" x14ac:dyDescent="0.2">
      <c r="A113" s="121">
        <v>43356.818379629629</v>
      </c>
      <c r="B113" s="121">
        <v>43356</v>
      </c>
      <c r="C113" s="68">
        <v>200</v>
      </c>
      <c r="D113" s="69" t="s">
        <v>263</v>
      </c>
      <c r="E113" s="122" t="s">
        <v>40</v>
      </c>
    </row>
    <row r="114" spans="1:5" x14ac:dyDescent="0.2">
      <c r="A114" s="121">
        <v>43356.913194444445</v>
      </c>
      <c r="B114" s="121">
        <v>43356</v>
      </c>
      <c r="C114" s="68">
        <v>300</v>
      </c>
      <c r="D114" s="69" t="s">
        <v>200</v>
      </c>
      <c r="E114" s="122" t="s">
        <v>40</v>
      </c>
    </row>
    <row r="115" spans="1:5" x14ac:dyDescent="0.2">
      <c r="A115" s="121">
        <v>43357.045324074075</v>
      </c>
      <c r="B115" s="121">
        <v>43359</v>
      </c>
      <c r="C115" s="68">
        <v>1000</v>
      </c>
      <c r="D115" s="69" t="s">
        <v>201</v>
      </c>
      <c r="E115" s="122" t="s">
        <v>40</v>
      </c>
    </row>
    <row r="116" spans="1:5" x14ac:dyDescent="0.2">
      <c r="A116" s="121">
        <v>43357.376655092594</v>
      </c>
      <c r="B116" s="121">
        <v>43359</v>
      </c>
      <c r="C116" s="68">
        <v>1000</v>
      </c>
      <c r="D116" s="69" t="s">
        <v>466</v>
      </c>
      <c r="E116" s="122" t="s">
        <v>40</v>
      </c>
    </row>
    <row r="117" spans="1:5" x14ac:dyDescent="0.2">
      <c r="A117" s="121">
        <v>43357.51803240741</v>
      </c>
      <c r="B117" s="121">
        <v>43359</v>
      </c>
      <c r="C117" s="68">
        <v>200</v>
      </c>
      <c r="D117" s="69" t="s">
        <v>246</v>
      </c>
      <c r="E117" s="122" t="s">
        <v>137</v>
      </c>
    </row>
    <row r="118" spans="1:5" x14ac:dyDescent="0.2">
      <c r="A118" s="121">
        <v>43357.528287037036</v>
      </c>
      <c r="B118" s="121">
        <v>43359</v>
      </c>
      <c r="C118" s="68">
        <v>200</v>
      </c>
      <c r="D118" s="69" t="s">
        <v>467</v>
      </c>
      <c r="E118" s="122" t="s">
        <v>40</v>
      </c>
    </row>
    <row r="119" spans="1:5" x14ac:dyDescent="0.2">
      <c r="A119" s="121">
        <v>43357.534826388888</v>
      </c>
      <c r="B119" s="121">
        <v>43359</v>
      </c>
      <c r="C119" s="68">
        <v>300</v>
      </c>
      <c r="D119" s="69" t="s">
        <v>468</v>
      </c>
      <c r="E119" s="122" t="s">
        <v>40</v>
      </c>
    </row>
    <row r="120" spans="1:5" x14ac:dyDescent="0.2">
      <c r="A120" s="121">
        <v>43357.537442129629</v>
      </c>
      <c r="B120" s="121">
        <v>43359</v>
      </c>
      <c r="C120" s="68">
        <v>200</v>
      </c>
      <c r="D120" s="69" t="s">
        <v>469</v>
      </c>
      <c r="E120" s="122" t="s">
        <v>40</v>
      </c>
    </row>
    <row r="121" spans="1:5" x14ac:dyDescent="0.2">
      <c r="A121" s="121">
        <v>43357.67015046296</v>
      </c>
      <c r="B121" s="121">
        <v>43359</v>
      </c>
      <c r="C121" s="68">
        <v>500</v>
      </c>
      <c r="D121" s="69" t="s">
        <v>202</v>
      </c>
      <c r="E121" s="122" t="s">
        <v>40</v>
      </c>
    </row>
    <row r="122" spans="1:5" x14ac:dyDescent="0.2">
      <c r="A122" s="121">
        <v>43357.687511574077</v>
      </c>
      <c r="B122" s="121">
        <v>43359</v>
      </c>
      <c r="C122" s="68">
        <v>500</v>
      </c>
      <c r="D122" s="69" t="s">
        <v>203</v>
      </c>
      <c r="E122" s="122" t="s">
        <v>40</v>
      </c>
    </row>
    <row r="123" spans="1:5" x14ac:dyDescent="0.2">
      <c r="A123" s="121">
        <v>43358.309039351851</v>
      </c>
      <c r="B123" s="121">
        <v>43359</v>
      </c>
      <c r="C123" s="68">
        <v>100</v>
      </c>
      <c r="D123" s="69" t="s">
        <v>204</v>
      </c>
      <c r="E123" s="122" t="s">
        <v>40</v>
      </c>
    </row>
    <row r="124" spans="1:5" x14ac:dyDescent="0.2">
      <c r="A124" s="121">
        <v>43358.437511574077</v>
      </c>
      <c r="B124" s="121">
        <v>43359</v>
      </c>
      <c r="C124" s="68">
        <v>500</v>
      </c>
      <c r="D124" s="69" t="s">
        <v>205</v>
      </c>
      <c r="E124" s="122" t="s">
        <v>40</v>
      </c>
    </row>
    <row r="125" spans="1:5" x14ac:dyDescent="0.2">
      <c r="A125" s="121">
        <v>43358.447939814818</v>
      </c>
      <c r="B125" s="121">
        <v>43359</v>
      </c>
      <c r="C125" s="68">
        <v>100</v>
      </c>
      <c r="D125" s="69" t="s">
        <v>206</v>
      </c>
      <c r="E125" s="122" t="s">
        <v>40</v>
      </c>
    </row>
    <row r="126" spans="1:5" x14ac:dyDescent="0.2">
      <c r="A126" s="121">
        <v>43358.527789351851</v>
      </c>
      <c r="B126" s="121">
        <v>43359</v>
      </c>
      <c r="C126" s="68">
        <v>1000</v>
      </c>
      <c r="D126" s="69" t="s">
        <v>207</v>
      </c>
      <c r="E126" s="122" t="s">
        <v>40</v>
      </c>
    </row>
    <row r="127" spans="1:5" x14ac:dyDescent="0.2">
      <c r="A127" s="121">
        <v>43358.835555555554</v>
      </c>
      <c r="B127" s="121">
        <v>43359</v>
      </c>
      <c r="C127" s="68">
        <v>1000</v>
      </c>
      <c r="D127" s="69" t="s">
        <v>462</v>
      </c>
      <c r="E127" s="122" t="s">
        <v>40</v>
      </c>
    </row>
    <row r="128" spans="1:5" x14ac:dyDescent="0.2">
      <c r="A128" s="121">
        <v>43359.435532407406</v>
      </c>
      <c r="B128" s="121">
        <v>43359</v>
      </c>
      <c r="C128" s="68">
        <v>500</v>
      </c>
      <c r="D128" s="69" t="s">
        <v>470</v>
      </c>
      <c r="E128" s="122" t="s">
        <v>137</v>
      </c>
    </row>
    <row r="129" spans="1:5" x14ac:dyDescent="0.2">
      <c r="A129" s="121">
        <v>43359.440925925926</v>
      </c>
      <c r="B129" s="121">
        <v>43359</v>
      </c>
      <c r="C129" s="68">
        <v>300</v>
      </c>
      <c r="D129" s="69" t="s">
        <v>235</v>
      </c>
      <c r="E129" s="122" t="s">
        <v>40</v>
      </c>
    </row>
    <row r="130" spans="1:5" x14ac:dyDescent="0.2">
      <c r="A130" s="121">
        <v>43359.4528125</v>
      </c>
      <c r="B130" s="121">
        <v>43359</v>
      </c>
      <c r="C130" s="68">
        <v>500</v>
      </c>
      <c r="D130" s="69" t="s">
        <v>471</v>
      </c>
      <c r="E130" s="122" t="s">
        <v>137</v>
      </c>
    </row>
    <row r="131" spans="1:5" x14ac:dyDescent="0.2">
      <c r="A131" s="121">
        <v>43359.458391203705</v>
      </c>
      <c r="B131" s="121">
        <v>43359</v>
      </c>
      <c r="C131" s="68">
        <v>2500</v>
      </c>
      <c r="D131" s="69" t="s">
        <v>472</v>
      </c>
      <c r="E131" s="122" t="s">
        <v>137</v>
      </c>
    </row>
    <row r="132" spans="1:5" x14ac:dyDescent="0.2">
      <c r="A132" s="121">
        <v>43359.492476851854</v>
      </c>
      <c r="B132" s="121">
        <v>43359</v>
      </c>
      <c r="C132" s="68">
        <v>2000</v>
      </c>
      <c r="D132" s="69" t="s">
        <v>473</v>
      </c>
      <c r="E132" s="122" t="s">
        <v>137</v>
      </c>
    </row>
    <row r="133" spans="1:5" x14ac:dyDescent="0.2">
      <c r="A133" s="121">
        <v>43359.506157407406</v>
      </c>
      <c r="B133" s="121">
        <v>43359</v>
      </c>
      <c r="C133" s="68">
        <v>500</v>
      </c>
      <c r="D133" s="69" t="s">
        <v>474</v>
      </c>
      <c r="E133" s="122" t="s">
        <v>137</v>
      </c>
    </row>
    <row r="134" spans="1:5" x14ac:dyDescent="0.2">
      <c r="A134" s="121">
        <v>43359.510335648149</v>
      </c>
      <c r="B134" s="121">
        <v>43359</v>
      </c>
      <c r="C134" s="68">
        <v>1150</v>
      </c>
      <c r="D134" s="69" t="s">
        <v>245</v>
      </c>
      <c r="E134" s="122" t="s">
        <v>384</v>
      </c>
    </row>
    <row r="135" spans="1:5" x14ac:dyDescent="0.2">
      <c r="A135" s="121">
        <v>43359.514409722222</v>
      </c>
      <c r="B135" s="121">
        <v>43359</v>
      </c>
      <c r="C135" s="68">
        <v>1000</v>
      </c>
      <c r="D135" s="69" t="s">
        <v>475</v>
      </c>
      <c r="E135" s="122" t="s">
        <v>137</v>
      </c>
    </row>
    <row r="136" spans="1:5" x14ac:dyDescent="0.2">
      <c r="A136" s="121">
        <v>43359.515115740738</v>
      </c>
      <c r="B136" s="121">
        <v>43359</v>
      </c>
      <c r="C136" s="68">
        <v>300</v>
      </c>
      <c r="D136" s="69" t="s">
        <v>476</v>
      </c>
      <c r="E136" s="122" t="s">
        <v>137</v>
      </c>
    </row>
    <row r="137" spans="1:5" x14ac:dyDescent="0.2">
      <c r="A137" s="121">
        <v>43359.57640046296</v>
      </c>
      <c r="B137" s="121">
        <v>43359</v>
      </c>
      <c r="C137" s="68">
        <v>200</v>
      </c>
      <c r="D137" s="69" t="s">
        <v>209</v>
      </c>
      <c r="E137" s="122" t="s">
        <v>40</v>
      </c>
    </row>
    <row r="138" spans="1:5" x14ac:dyDescent="0.2">
      <c r="A138" s="121">
        <v>43359.636736111112</v>
      </c>
      <c r="B138" s="121">
        <v>43359</v>
      </c>
      <c r="C138" s="68">
        <v>200</v>
      </c>
      <c r="D138" s="69" t="s">
        <v>477</v>
      </c>
      <c r="E138" s="122" t="s">
        <v>137</v>
      </c>
    </row>
    <row r="139" spans="1:5" x14ac:dyDescent="0.2">
      <c r="A139" s="121">
        <v>43359.645300925928</v>
      </c>
      <c r="B139" s="121">
        <v>43359</v>
      </c>
      <c r="C139" s="68">
        <v>50</v>
      </c>
      <c r="D139" s="69" t="s">
        <v>478</v>
      </c>
      <c r="E139" s="122" t="s">
        <v>384</v>
      </c>
    </row>
    <row r="140" spans="1:5" x14ac:dyDescent="0.2">
      <c r="A140" s="121">
        <v>43359.79859953704</v>
      </c>
      <c r="B140" s="121">
        <v>43359</v>
      </c>
      <c r="C140" s="68">
        <v>1000</v>
      </c>
      <c r="D140" s="69" t="s">
        <v>479</v>
      </c>
      <c r="E140" s="122" t="s">
        <v>40</v>
      </c>
    </row>
    <row r="141" spans="1:5" x14ac:dyDescent="0.2">
      <c r="A141" s="121">
        <v>43359.814791666664</v>
      </c>
      <c r="B141" s="121">
        <v>43359</v>
      </c>
      <c r="C141" s="68">
        <v>200</v>
      </c>
      <c r="D141" s="69" t="s">
        <v>480</v>
      </c>
      <c r="E141" s="122" t="s">
        <v>137</v>
      </c>
    </row>
    <row r="142" spans="1:5" x14ac:dyDescent="0.2">
      <c r="A142" s="121">
        <v>43359.840127314812</v>
      </c>
      <c r="B142" s="121">
        <v>43359</v>
      </c>
      <c r="C142" s="68">
        <v>300</v>
      </c>
      <c r="D142" s="69" t="s">
        <v>481</v>
      </c>
      <c r="E142" s="122" t="s">
        <v>40</v>
      </c>
    </row>
    <row r="143" spans="1:5" x14ac:dyDescent="0.2">
      <c r="A143" s="121">
        <v>43359.865104166667</v>
      </c>
      <c r="B143" s="121">
        <v>43359</v>
      </c>
      <c r="C143" s="68">
        <v>60</v>
      </c>
      <c r="D143" s="69" t="s">
        <v>482</v>
      </c>
      <c r="E143" s="122" t="s">
        <v>40</v>
      </c>
    </row>
    <row r="144" spans="1:5" x14ac:dyDescent="0.2">
      <c r="A144" s="121">
        <v>43359.906261574077</v>
      </c>
      <c r="B144" s="121">
        <v>43359</v>
      </c>
      <c r="C144" s="68">
        <v>238</v>
      </c>
      <c r="D144" s="69" t="s">
        <v>483</v>
      </c>
      <c r="E144" s="122" t="s">
        <v>40</v>
      </c>
    </row>
    <row r="145" spans="1:5" x14ac:dyDescent="0.2">
      <c r="A145" s="121">
        <v>43359.945150462961</v>
      </c>
      <c r="B145" s="121">
        <v>43359</v>
      </c>
      <c r="C145" s="68">
        <v>400</v>
      </c>
      <c r="D145" s="69" t="s">
        <v>484</v>
      </c>
      <c r="E145" s="122" t="s">
        <v>40</v>
      </c>
    </row>
    <row r="146" spans="1:5" x14ac:dyDescent="0.2">
      <c r="A146" s="121">
        <v>43360.459756944445</v>
      </c>
      <c r="B146" s="121">
        <v>43360</v>
      </c>
      <c r="C146" s="68">
        <v>2100</v>
      </c>
      <c r="D146" s="69" t="s">
        <v>485</v>
      </c>
      <c r="E146" s="122" t="s">
        <v>137</v>
      </c>
    </row>
    <row r="147" spans="1:5" x14ac:dyDescent="0.2">
      <c r="A147" s="121">
        <v>43360.516134259262</v>
      </c>
      <c r="B147" s="121">
        <v>43360</v>
      </c>
      <c r="C147" s="68">
        <v>500</v>
      </c>
      <c r="D147" s="69" t="s">
        <v>208</v>
      </c>
      <c r="E147" s="122" t="s">
        <v>384</v>
      </c>
    </row>
    <row r="148" spans="1:5" x14ac:dyDescent="0.2">
      <c r="A148" s="121">
        <v>43360.524317129632</v>
      </c>
      <c r="B148" s="121">
        <v>43360</v>
      </c>
      <c r="C148" s="68">
        <v>500</v>
      </c>
      <c r="D148" s="69" t="s">
        <v>217</v>
      </c>
      <c r="E148" s="122" t="s">
        <v>40</v>
      </c>
    </row>
    <row r="149" spans="1:5" x14ac:dyDescent="0.2">
      <c r="A149" s="121">
        <v>43360.600706018522</v>
      </c>
      <c r="B149" s="121">
        <v>43360</v>
      </c>
      <c r="C149" s="68">
        <v>500</v>
      </c>
      <c r="D149" s="69" t="s">
        <v>161</v>
      </c>
      <c r="E149" s="122" t="s">
        <v>212</v>
      </c>
    </row>
    <row r="150" spans="1:5" x14ac:dyDescent="0.2">
      <c r="A150" s="121">
        <v>43360.680567129632</v>
      </c>
      <c r="B150" s="121">
        <v>43360</v>
      </c>
      <c r="C150" s="68">
        <v>200</v>
      </c>
      <c r="D150" s="69" t="s">
        <v>213</v>
      </c>
      <c r="E150" s="122" t="s">
        <v>40</v>
      </c>
    </row>
    <row r="151" spans="1:5" x14ac:dyDescent="0.2">
      <c r="A151" s="121">
        <v>43361.022164351853</v>
      </c>
      <c r="B151" s="121">
        <v>43361</v>
      </c>
      <c r="C151" s="68">
        <v>100</v>
      </c>
      <c r="D151" s="69" t="s">
        <v>214</v>
      </c>
      <c r="E151" s="122" t="s">
        <v>40</v>
      </c>
    </row>
    <row r="152" spans="1:5" x14ac:dyDescent="0.2">
      <c r="A152" s="121">
        <v>43361.394942129627</v>
      </c>
      <c r="B152" s="121">
        <v>43361</v>
      </c>
      <c r="C152" s="68">
        <v>50</v>
      </c>
      <c r="D152" s="69" t="s">
        <v>486</v>
      </c>
      <c r="E152" s="122" t="s">
        <v>40</v>
      </c>
    </row>
    <row r="153" spans="1:5" x14ac:dyDescent="0.2">
      <c r="A153" s="121">
        <v>43361.440983796296</v>
      </c>
      <c r="B153" s="121">
        <v>43361</v>
      </c>
      <c r="C153" s="68">
        <v>500</v>
      </c>
      <c r="D153" s="69" t="s">
        <v>216</v>
      </c>
      <c r="E153" s="122" t="s">
        <v>40</v>
      </c>
    </row>
    <row r="154" spans="1:5" x14ac:dyDescent="0.2">
      <c r="A154" s="121">
        <v>43361.568333333336</v>
      </c>
      <c r="B154" s="121">
        <v>43361</v>
      </c>
      <c r="C154" s="68">
        <v>1000</v>
      </c>
      <c r="D154" s="69" t="s">
        <v>487</v>
      </c>
      <c r="E154" s="122" t="s">
        <v>40</v>
      </c>
    </row>
    <row r="155" spans="1:5" x14ac:dyDescent="0.2">
      <c r="A155" s="121">
        <v>43361.696446759262</v>
      </c>
      <c r="B155" s="121">
        <v>43361</v>
      </c>
      <c r="C155" s="68">
        <v>110</v>
      </c>
      <c r="D155" s="69" t="s">
        <v>488</v>
      </c>
      <c r="E155" s="122" t="s">
        <v>40</v>
      </c>
    </row>
    <row r="156" spans="1:5" x14ac:dyDescent="0.2">
      <c r="A156" s="121">
        <v>43361.743090277778</v>
      </c>
      <c r="B156" s="121">
        <v>43361</v>
      </c>
      <c r="C156" s="68">
        <v>200</v>
      </c>
      <c r="D156" s="69" t="s">
        <v>489</v>
      </c>
      <c r="E156" s="122" t="s">
        <v>384</v>
      </c>
    </row>
    <row r="157" spans="1:5" x14ac:dyDescent="0.2">
      <c r="A157" s="121">
        <v>43361.786550925928</v>
      </c>
      <c r="B157" s="121">
        <v>43361</v>
      </c>
      <c r="C157" s="68">
        <v>2000</v>
      </c>
      <c r="D157" s="69" t="s">
        <v>490</v>
      </c>
      <c r="E157" s="122" t="s">
        <v>137</v>
      </c>
    </row>
    <row r="158" spans="1:5" x14ac:dyDescent="0.2">
      <c r="A158" s="121">
        <v>43361.813530092593</v>
      </c>
      <c r="B158" s="121">
        <v>43361</v>
      </c>
      <c r="C158" s="68">
        <v>400</v>
      </c>
      <c r="D158" s="69" t="s">
        <v>435</v>
      </c>
      <c r="E158" s="122" t="s">
        <v>384</v>
      </c>
    </row>
    <row r="159" spans="1:5" x14ac:dyDescent="0.2">
      <c r="A159" s="121">
        <v>43361.866597222222</v>
      </c>
      <c r="B159" s="121">
        <v>43361</v>
      </c>
      <c r="C159" s="68">
        <v>500</v>
      </c>
      <c r="D159" s="69" t="s">
        <v>491</v>
      </c>
      <c r="E159" s="122" t="s">
        <v>384</v>
      </c>
    </row>
    <row r="160" spans="1:5" x14ac:dyDescent="0.2">
      <c r="A160" s="121">
        <v>43361.893900462965</v>
      </c>
      <c r="B160" s="121">
        <v>43361</v>
      </c>
      <c r="C160" s="68">
        <v>300</v>
      </c>
      <c r="D160" s="69" t="s">
        <v>492</v>
      </c>
      <c r="E160" s="122" t="s">
        <v>40</v>
      </c>
    </row>
    <row r="161" spans="1:5" x14ac:dyDescent="0.2">
      <c r="A161" s="121">
        <v>43362.057812500003</v>
      </c>
      <c r="B161" s="121">
        <v>43362</v>
      </c>
      <c r="C161" s="68">
        <v>100</v>
      </c>
      <c r="D161" s="69" t="s">
        <v>493</v>
      </c>
      <c r="E161" s="122" t="s">
        <v>384</v>
      </c>
    </row>
    <row r="162" spans="1:5" x14ac:dyDescent="0.2">
      <c r="A162" s="121">
        <v>43362.092418981483</v>
      </c>
      <c r="B162" s="121">
        <v>43362</v>
      </c>
      <c r="C162" s="68">
        <v>500</v>
      </c>
      <c r="D162" s="69" t="s">
        <v>183</v>
      </c>
      <c r="E162" s="122" t="s">
        <v>40</v>
      </c>
    </row>
    <row r="163" spans="1:5" x14ac:dyDescent="0.2">
      <c r="A163" s="121">
        <v>43362.312511574077</v>
      </c>
      <c r="B163" s="121">
        <v>43362</v>
      </c>
      <c r="C163" s="68">
        <v>500</v>
      </c>
      <c r="D163" s="69" t="s">
        <v>218</v>
      </c>
      <c r="E163" s="122" t="s">
        <v>40</v>
      </c>
    </row>
    <row r="164" spans="1:5" x14ac:dyDescent="0.2">
      <c r="A164" s="121">
        <v>43362.399745370371</v>
      </c>
      <c r="B164" s="121">
        <v>43362</v>
      </c>
      <c r="C164" s="68">
        <v>7000</v>
      </c>
      <c r="D164" s="69" t="s">
        <v>494</v>
      </c>
      <c r="E164" s="122" t="s">
        <v>384</v>
      </c>
    </row>
    <row r="165" spans="1:5" x14ac:dyDescent="0.2">
      <c r="A165" s="121">
        <v>43362.479189814818</v>
      </c>
      <c r="B165" s="121">
        <v>43362</v>
      </c>
      <c r="C165" s="68">
        <v>300</v>
      </c>
      <c r="D165" s="69" t="s">
        <v>219</v>
      </c>
      <c r="E165" s="122" t="s">
        <v>40</v>
      </c>
    </row>
    <row r="166" spans="1:5" x14ac:dyDescent="0.2">
      <c r="A166" s="121">
        <v>43362.725706018522</v>
      </c>
      <c r="B166" s="121">
        <v>43362</v>
      </c>
      <c r="C166" s="68">
        <v>500</v>
      </c>
      <c r="D166" s="69" t="s">
        <v>220</v>
      </c>
      <c r="E166" s="122" t="s">
        <v>40</v>
      </c>
    </row>
    <row r="167" spans="1:5" x14ac:dyDescent="0.2">
      <c r="A167" s="121">
        <v>43362.777789351851</v>
      </c>
      <c r="B167" s="121">
        <v>43362</v>
      </c>
      <c r="C167" s="68">
        <v>700</v>
      </c>
      <c r="D167" s="69" t="s">
        <v>221</v>
      </c>
      <c r="E167" s="122" t="s">
        <v>40</v>
      </c>
    </row>
    <row r="168" spans="1:5" x14ac:dyDescent="0.2">
      <c r="A168" s="121">
        <v>43362.82640046296</v>
      </c>
      <c r="B168" s="121">
        <v>43362</v>
      </c>
      <c r="C168" s="68">
        <v>54</v>
      </c>
      <c r="D168" s="69" t="s">
        <v>155</v>
      </c>
      <c r="E168" s="122" t="s">
        <v>40</v>
      </c>
    </row>
    <row r="169" spans="1:5" x14ac:dyDescent="0.2">
      <c r="A169" s="121">
        <v>43362.85765046296</v>
      </c>
      <c r="B169" s="121">
        <v>43362</v>
      </c>
      <c r="C169" s="68">
        <v>500</v>
      </c>
      <c r="D169" s="69" t="s">
        <v>222</v>
      </c>
      <c r="E169" s="122" t="s">
        <v>40</v>
      </c>
    </row>
    <row r="170" spans="1:5" x14ac:dyDescent="0.2">
      <c r="A170" s="121">
        <v>43362.924270833333</v>
      </c>
      <c r="B170" s="121">
        <v>43362</v>
      </c>
      <c r="C170" s="68">
        <v>500</v>
      </c>
      <c r="D170" s="69" t="s">
        <v>495</v>
      </c>
      <c r="E170" s="122" t="s">
        <v>40</v>
      </c>
    </row>
    <row r="171" spans="1:5" x14ac:dyDescent="0.2">
      <c r="A171" s="121">
        <v>43363.028587962966</v>
      </c>
      <c r="B171" s="121">
        <v>43363</v>
      </c>
      <c r="C171" s="68">
        <v>2500</v>
      </c>
      <c r="D171" s="69" t="s">
        <v>496</v>
      </c>
      <c r="E171" s="122" t="s">
        <v>40</v>
      </c>
    </row>
    <row r="172" spans="1:5" x14ac:dyDescent="0.2">
      <c r="A172" s="121">
        <v>43363.239583333336</v>
      </c>
      <c r="B172" s="121">
        <v>43363</v>
      </c>
      <c r="C172" s="68">
        <v>333</v>
      </c>
      <c r="D172" s="69" t="s">
        <v>223</v>
      </c>
      <c r="E172" s="122" t="s">
        <v>40</v>
      </c>
    </row>
    <row r="173" spans="1:5" x14ac:dyDescent="0.2">
      <c r="A173" s="121">
        <v>43363.534722222219</v>
      </c>
      <c r="B173" s="121">
        <v>43363</v>
      </c>
      <c r="C173" s="68">
        <v>500</v>
      </c>
      <c r="D173" s="69" t="s">
        <v>224</v>
      </c>
      <c r="E173" s="122" t="s">
        <v>40</v>
      </c>
    </row>
    <row r="174" spans="1:5" x14ac:dyDescent="0.2">
      <c r="A174" s="121">
        <v>43363.548611111109</v>
      </c>
      <c r="B174" s="121">
        <v>43363</v>
      </c>
      <c r="C174" s="68">
        <v>500</v>
      </c>
      <c r="D174" s="69" t="s">
        <v>225</v>
      </c>
      <c r="E174" s="122" t="s">
        <v>226</v>
      </c>
    </row>
    <row r="175" spans="1:5" x14ac:dyDescent="0.2">
      <c r="A175" s="121">
        <v>43363.693495370368</v>
      </c>
      <c r="B175" s="121">
        <v>43363</v>
      </c>
      <c r="C175" s="68">
        <v>500</v>
      </c>
      <c r="D175" s="69" t="s">
        <v>497</v>
      </c>
      <c r="E175" s="122" t="s">
        <v>40</v>
      </c>
    </row>
    <row r="176" spans="1:5" x14ac:dyDescent="0.2">
      <c r="A176" s="121">
        <v>43363.722233796296</v>
      </c>
      <c r="B176" s="121">
        <v>43363</v>
      </c>
      <c r="C176" s="68">
        <v>500</v>
      </c>
      <c r="D176" s="69" t="s">
        <v>227</v>
      </c>
      <c r="E176" s="122" t="s">
        <v>40</v>
      </c>
    </row>
    <row r="177" spans="1:5" x14ac:dyDescent="0.2">
      <c r="A177" s="121">
        <v>43363.760428240741</v>
      </c>
      <c r="B177" s="121">
        <v>43363</v>
      </c>
      <c r="C177" s="68">
        <v>500</v>
      </c>
      <c r="D177" s="69" t="s">
        <v>228</v>
      </c>
      <c r="E177" s="122" t="s">
        <v>40</v>
      </c>
    </row>
    <row r="178" spans="1:5" x14ac:dyDescent="0.2">
      <c r="A178" s="121">
        <v>43363.845138888886</v>
      </c>
      <c r="B178" s="121">
        <v>43363</v>
      </c>
      <c r="C178" s="68">
        <v>5000</v>
      </c>
      <c r="D178" s="69" t="s">
        <v>498</v>
      </c>
      <c r="E178" s="122" t="s">
        <v>40</v>
      </c>
    </row>
    <row r="179" spans="1:5" x14ac:dyDescent="0.2">
      <c r="A179" s="121">
        <v>43363.864699074074</v>
      </c>
      <c r="B179" s="121">
        <v>43363</v>
      </c>
      <c r="C179" s="68">
        <v>50</v>
      </c>
      <c r="D179" s="69" t="s">
        <v>499</v>
      </c>
      <c r="E179" s="122" t="s">
        <v>384</v>
      </c>
    </row>
    <row r="180" spans="1:5" x14ac:dyDescent="0.2">
      <c r="A180" s="121">
        <v>43363.968761574077</v>
      </c>
      <c r="B180" s="121">
        <v>43363</v>
      </c>
      <c r="C180" s="68">
        <v>350</v>
      </c>
      <c r="D180" s="69" t="s">
        <v>229</v>
      </c>
      <c r="E180" s="122" t="s">
        <v>40</v>
      </c>
    </row>
    <row r="181" spans="1:5" x14ac:dyDescent="0.2">
      <c r="A181" s="121">
        <v>43364.4375</v>
      </c>
      <c r="B181" s="121">
        <v>43366</v>
      </c>
      <c r="C181" s="68">
        <v>500</v>
      </c>
      <c r="D181" s="69" t="s">
        <v>230</v>
      </c>
      <c r="E181" s="122" t="s">
        <v>40</v>
      </c>
    </row>
    <row r="182" spans="1:5" x14ac:dyDescent="0.2">
      <c r="A182" s="121">
        <v>43364.441990740743</v>
      </c>
      <c r="B182" s="121">
        <v>43366</v>
      </c>
      <c r="C182" s="68">
        <v>1000</v>
      </c>
      <c r="D182" s="69" t="s">
        <v>446</v>
      </c>
      <c r="E182" s="122" t="s">
        <v>40</v>
      </c>
    </row>
    <row r="183" spans="1:5" x14ac:dyDescent="0.2">
      <c r="A183" s="121">
        <v>43364.472546296296</v>
      </c>
      <c r="B183" s="121">
        <v>43366</v>
      </c>
      <c r="C183" s="68">
        <v>50</v>
      </c>
      <c r="D183" s="69" t="s">
        <v>500</v>
      </c>
      <c r="E183" s="122" t="s">
        <v>40</v>
      </c>
    </row>
    <row r="184" spans="1:5" x14ac:dyDescent="0.2">
      <c r="A184" s="121">
        <v>43364.482187499998</v>
      </c>
      <c r="B184" s="121">
        <v>43366</v>
      </c>
      <c r="C184" s="68">
        <v>500</v>
      </c>
      <c r="D184" s="69" t="s">
        <v>165</v>
      </c>
      <c r="E184" s="122" t="s">
        <v>384</v>
      </c>
    </row>
    <row r="185" spans="1:5" x14ac:dyDescent="0.2">
      <c r="A185" s="121">
        <v>43364.484814814816</v>
      </c>
      <c r="B185" s="121">
        <v>43366</v>
      </c>
      <c r="C185" s="68">
        <v>280</v>
      </c>
      <c r="D185" s="69" t="s">
        <v>501</v>
      </c>
      <c r="E185" s="122" t="s">
        <v>40</v>
      </c>
    </row>
    <row r="186" spans="1:5" x14ac:dyDescent="0.2">
      <c r="A186" s="121">
        <v>43364.486122685186</v>
      </c>
      <c r="B186" s="121">
        <v>43366</v>
      </c>
      <c r="C186" s="68">
        <v>300</v>
      </c>
      <c r="D186" s="69" t="s">
        <v>231</v>
      </c>
      <c r="E186" s="122" t="s">
        <v>40</v>
      </c>
    </row>
    <row r="187" spans="1:5" x14ac:dyDescent="0.2">
      <c r="A187" s="121">
        <v>43364.497627314813</v>
      </c>
      <c r="B187" s="121">
        <v>43366</v>
      </c>
      <c r="C187" s="68">
        <v>100</v>
      </c>
      <c r="D187" s="69" t="s">
        <v>502</v>
      </c>
      <c r="E187" s="122" t="s">
        <v>40</v>
      </c>
    </row>
    <row r="188" spans="1:5" x14ac:dyDescent="0.2">
      <c r="A188" s="121">
        <v>43364.590219907404</v>
      </c>
      <c r="B188" s="121">
        <v>43366</v>
      </c>
      <c r="C188" s="68">
        <v>50</v>
      </c>
      <c r="D188" s="69" t="s">
        <v>503</v>
      </c>
      <c r="E188" s="122" t="s">
        <v>40</v>
      </c>
    </row>
    <row r="189" spans="1:5" x14ac:dyDescent="0.2">
      <c r="A189" s="121">
        <v>43364.652789351851</v>
      </c>
      <c r="B189" s="121">
        <v>43366</v>
      </c>
      <c r="C189" s="68">
        <v>100</v>
      </c>
      <c r="D189" s="69" t="s">
        <v>232</v>
      </c>
      <c r="E189" s="122" t="s">
        <v>40</v>
      </c>
    </row>
    <row r="190" spans="1:5" x14ac:dyDescent="0.2">
      <c r="A190" s="121">
        <v>43364.875</v>
      </c>
      <c r="B190" s="121">
        <v>43366</v>
      </c>
      <c r="C190" s="68">
        <v>350</v>
      </c>
      <c r="D190" s="69" t="s">
        <v>233</v>
      </c>
      <c r="E190" s="122" t="s">
        <v>40</v>
      </c>
    </row>
    <row r="191" spans="1:5" x14ac:dyDescent="0.2">
      <c r="A191" s="121">
        <v>43365.430439814816</v>
      </c>
      <c r="B191" s="121">
        <v>43366</v>
      </c>
      <c r="C191" s="68">
        <v>100</v>
      </c>
      <c r="D191" s="69" t="s">
        <v>504</v>
      </c>
      <c r="E191" s="122" t="s">
        <v>40</v>
      </c>
    </row>
    <row r="192" spans="1:5" x14ac:dyDescent="0.2">
      <c r="A192" s="121">
        <v>43365.467824074076</v>
      </c>
      <c r="B192" s="121">
        <v>43366</v>
      </c>
      <c r="C192" s="68">
        <v>50</v>
      </c>
      <c r="D192" s="69" t="s">
        <v>505</v>
      </c>
      <c r="E192" s="122" t="s">
        <v>40</v>
      </c>
    </row>
    <row r="193" spans="1:5" x14ac:dyDescent="0.2">
      <c r="A193" s="121">
        <v>43365.774317129632</v>
      </c>
      <c r="B193" s="121">
        <v>43366</v>
      </c>
      <c r="C193" s="68">
        <v>1000</v>
      </c>
      <c r="D193" s="69" t="s">
        <v>234</v>
      </c>
      <c r="E193" s="122" t="s">
        <v>40</v>
      </c>
    </row>
    <row r="194" spans="1:5" x14ac:dyDescent="0.2">
      <c r="A194" s="121">
        <v>43365.85328703704</v>
      </c>
      <c r="B194" s="121">
        <v>43366</v>
      </c>
      <c r="C194" s="68">
        <v>400</v>
      </c>
      <c r="D194" s="69" t="s">
        <v>181</v>
      </c>
      <c r="E194" s="122" t="s">
        <v>384</v>
      </c>
    </row>
    <row r="195" spans="1:5" x14ac:dyDescent="0.2">
      <c r="A195" s="121">
        <v>43365.947071759256</v>
      </c>
      <c r="B195" s="121">
        <v>43366</v>
      </c>
      <c r="C195" s="68">
        <v>300</v>
      </c>
      <c r="D195" s="69" t="s">
        <v>506</v>
      </c>
      <c r="E195" s="122" t="s">
        <v>384</v>
      </c>
    </row>
    <row r="196" spans="1:5" x14ac:dyDescent="0.2">
      <c r="A196" s="121">
        <v>43365.987546296295</v>
      </c>
      <c r="B196" s="121">
        <v>43366</v>
      </c>
      <c r="C196" s="68">
        <v>500</v>
      </c>
      <c r="D196" s="69" t="s">
        <v>507</v>
      </c>
      <c r="E196" s="122" t="s">
        <v>137</v>
      </c>
    </row>
    <row r="197" spans="1:5" x14ac:dyDescent="0.2">
      <c r="A197" s="121">
        <v>43366.09034722222</v>
      </c>
      <c r="B197" s="121">
        <v>43366</v>
      </c>
      <c r="C197" s="68">
        <v>500</v>
      </c>
      <c r="D197" s="69" t="s">
        <v>508</v>
      </c>
      <c r="E197" s="122" t="s">
        <v>40</v>
      </c>
    </row>
    <row r="198" spans="1:5" x14ac:dyDescent="0.2">
      <c r="A198" s="121">
        <v>43366.588518518518</v>
      </c>
      <c r="B198" s="121">
        <v>43366</v>
      </c>
      <c r="C198" s="68">
        <v>50</v>
      </c>
      <c r="D198" s="69" t="s">
        <v>509</v>
      </c>
      <c r="E198" s="122" t="s">
        <v>40</v>
      </c>
    </row>
    <row r="199" spans="1:5" x14ac:dyDescent="0.2">
      <c r="A199" s="121">
        <v>43366.597222222219</v>
      </c>
      <c r="B199" s="121">
        <v>43366</v>
      </c>
      <c r="C199" s="68">
        <v>500</v>
      </c>
      <c r="D199" s="69" t="s">
        <v>236</v>
      </c>
      <c r="E199" s="122" t="s">
        <v>40</v>
      </c>
    </row>
    <row r="200" spans="1:5" x14ac:dyDescent="0.2">
      <c r="A200" s="121">
        <v>43366.651597222219</v>
      </c>
      <c r="B200" s="121">
        <v>43366</v>
      </c>
      <c r="C200" s="68">
        <v>100</v>
      </c>
      <c r="D200" s="69" t="s">
        <v>510</v>
      </c>
      <c r="E200" s="122" t="s">
        <v>40</v>
      </c>
    </row>
    <row r="201" spans="1:5" x14ac:dyDescent="0.2">
      <c r="A201" s="121">
        <v>43366.651631944442</v>
      </c>
      <c r="B201" s="121">
        <v>43366</v>
      </c>
      <c r="C201" s="68">
        <v>50</v>
      </c>
      <c r="D201" s="69" t="s">
        <v>511</v>
      </c>
      <c r="E201" s="122" t="s">
        <v>40</v>
      </c>
    </row>
    <row r="202" spans="1:5" x14ac:dyDescent="0.2">
      <c r="A202" s="121">
        <v>43366.748402777775</v>
      </c>
      <c r="B202" s="121">
        <v>43366</v>
      </c>
      <c r="C202" s="68">
        <v>100</v>
      </c>
      <c r="D202" s="69" t="s">
        <v>512</v>
      </c>
      <c r="E202" s="122" t="s">
        <v>40</v>
      </c>
    </row>
    <row r="203" spans="1:5" x14ac:dyDescent="0.2">
      <c r="A203" s="121">
        <v>43366.884004629632</v>
      </c>
      <c r="B203" s="121">
        <v>43366</v>
      </c>
      <c r="C203" s="68">
        <v>50</v>
      </c>
      <c r="D203" s="69" t="s">
        <v>513</v>
      </c>
      <c r="E203" s="122" t="s">
        <v>40</v>
      </c>
    </row>
    <row r="204" spans="1:5" x14ac:dyDescent="0.2">
      <c r="A204" s="121">
        <v>43366.943240740744</v>
      </c>
      <c r="B204" s="121">
        <v>43366</v>
      </c>
      <c r="C204" s="68">
        <v>250</v>
      </c>
      <c r="D204" s="69" t="s">
        <v>514</v>
      </c>
      <c r="E204" s="122" t="s">
        <v>40</v>
      </c>
    </row>
    <row r="205" spans="1:5" x14ac:dyDescent="0.2">
      <c r="A205" s="121">
        <v>43366.953784722224</v>
      </c>
      <c r="B205" s="121">
        <v>43366</v>
      </c>
      <c r="C205" s="68">
        <v>50</v>
      </c>
      <c r="D205" s="69" t="s">
        <v>515</v>
      </c>
      <c r="E205" s="122" t="s">
        <v>40</v>
      </c>
    </row>
    <row r="206" spans="1:5" x14ac:dyDescent="0.2">
      <c r="A206" s="121">
        <v>43367.024305555555</v>
      </c>
      <c r="B206" s="121">
        <v>43367</v>
      </c>
      <c r="C206" s="68">
        <v>100</v>
      </c>
      <c r="D206" s="69" t="s">
        <v>237</v>
      </c>
      <c r="E206" s="122" t="s">
        <v>40</v>
      </c>
    </row>
    <row r="207" spans="1:5" x14ac:dyDescent="0.2">
      <c r="A207" s="121">
        <v>43367.412974537037</v>
      </c>
      <c r="B207" s="121">
        <v>43367</v>
      </c>
      <c r="C207" s="68">
        <v>50</v>
      </c>
      <c r="D207" s="69" t="s">
        <v>516</v>
      </c>
      <c r="E207" s="122" t="s">
        <v>40</v>
      </c>
    </row>
    <row r="208" spans="1:5" x14ac:dyDescent="0.2">
      <c r="A208" s="121">
        <v>43367.427361111113</v>
      </c>
      <c r="B208" s="121">
        <v>43367</v>
      </c>
      <c r="C208" s="68">
        <v>100</v>
      </c>
      <c r="D208" s="69" t="s">
        <v>238</v>
      </c>
      <c r="E208" s="122" t="s">
        <v>40</v>
      </c>
    </row>
    <row r="209" spans="1:5" x14ac:dyDescent="0.2">
      <c r="A209" s="121">
        <v>43367.437893518516</v>
      </c>
      <c r="B209" s="121">
        <v>43367</v>
      </c>
      <c r="C209" s="68">
        <v>200</v>
      </c>
      <c r="D209" s="69" t="s">
        <v>239</v>
      </c>
      <c r="E209" s="122" t="s">
        <v>40</v>
      </c>
    </row>
    <row r="210" spans="1:5" x14ac:dyDescent="0.2">
      <c r="A210" s="121">
        <v>43367.484513888892</v>
      </c>
      <c r="B210" s="121">
        <v>43367</v>
      </c>
      <c r="C210" s="68">
        <v>500</v>
      </c>
      <c r="D210" s="69" t="s">
        <v>517</v>
      </c>
      <c r="E210" s="122" t="s">
        <v>40</v>
      </c>
    </row>
    <row r="211" spans="1:5" x14ac:dyDescent="0.2">
      <c r="A211" s="121">
        <v>43367.501134259262</v>
      </c>
      <c r="B211" s="121">
        <v>43367</v>
      </c>
      <c r="C211" s="68">
        <v>8500</v>
      </c>
      <c r="D211" s="69" t="s">
        <v>436</v>
      </c>
      <c r="E211" s="122" t="s">
        <v>40</v>
      </c>
    </row>
    <row r="212" spans="1:5" x14ac:dyDescent="0.2">
      <c r="A212" s="121">
        <v>43367.596192129633</v>
      </c>
      <c r="B212" s="121">
        <v>43367</v>
      </c>
      <c r="C212" s="68">
        <v>500</v>
      </c>
      <c r="D212" s="69" t="s">
        <v>518</v>
      </c>
      <c r="E212" s="122" t="s">
        <v>40</v>
      </c>
    </row>
    <row r="213" spans="1:5" x14ac:dyDescent="0.2">
      <c r="A213" s="121">
        <v>43367.625011574077</v>
      </c>
      <c r="B213" s="121">
        <v>43367</v>
      </c>
      <c r="C213" s="68">
        <v>500</v>
      </c>
      <c r="D213" s="69" t="s">
        <v>240</v>
      </c>
      <c r="E213" s="122" t="s">
        <v>40</v>
      </c>
    </row>
    <row r="214" spans="1:5" x14ac:dyDescent="0.2">
      <c r="A214" s="121">
        <v>43367.723946759259</v>
      </c>
      <c r="B214" s="121">
        <v>43367</v>
      </c>
      <c r="C214" s="68">
        <v>50</v>
      </c>
      <c r="D214" s="69" t="s">
        <v>519</v>
      </c>
      <c r="E214" s="122" t="s">
        <v>40</v>
      </c>
    </row>
    <row r="215" spans="1:5" x14ac:dyDescent="0.2">
      <c r="A215" s="121">
        <v>43367.980543981481</v>
      </c>
      <c r="B215" s="121">
        <v>43367</v>
      </c>
      <c r="C215" s="68">
        <v>50</v>
      </c>
      <c r="D215" s="69" t="s">
        <v>520</v>
      </c>
      <c r="E215" s="122" t="s">
        <v>40</v>
      </c>
    </row>
    <row r="216" spans="1:5" x14ac:dyDescent="0.2">
      <c r="A216" s="121">
        <v>43368.32640046296</v>
      </c>
      <c r="B216" s="121">
        <v>43368</v>
      </c>
      <c r="C216" s="68">
        <v>500</v>
      </c>
      <c r="D216" s="69" t="s">
        <v>243</v>
      </c>
      <c r="E216" s="122" t="s">
        <v>40</v>
      </c>
    </row>
    <row r="217" spans="1:5" x14ac:dyDescent="0.2">
      <c r="A217" s="121">
        <v>43368.371539351851</v>
      </c>
      <c r="B217" s="121">
        <v>43368</v>
      </c>
      <c r="C217" s="68">
        <v>500</v>
      </c>
      <c r="D217" s="69" t="s">
        <v>244</v>
      </c>
      <c r="E217" s="122" t="s">
        <v>40</v>
      </c>
    </row>
    <row r="218" spans="1:5" x14ac:dyDescent="0.2">
      <c r="A218" s="121">
        <v>43368.517905092594</v>
      </c>
      <c r="B218" s="121">
        <v>43368</v>
      </c>
      <c r="C218" s="68">
        <v>500</v>
      </c>
      <c r="D218" s="69" t="s">
        <v>247</v>
      </c>
      <c r="E218" s="122" t="s">
        <v>40</v>
      </c>
    </row>
    <row r="219" spans="1:5" x14ac:dyDescent="0.2">
      <c r="A219" s="121">
        <v>43368.596226851849</v>
      </c>
      <c r="B219" s="121">
        <v>43368</v>
      </c>
      <c r="C219" s="68">
        <v>70</v>
      </c>
      <c r="D219" s="69" t="s">
        <v>521</v>
      </c>
      <c r="E219" s="122" t="s">
        <v>384</v>
      </c>
    </row>
    <row r="220" spans="1:5" x14ac:dyDescent="0.2">
      <c r="A220" s="121">
        <v>43368.627916666665</v>
      </c>
      <c r="B220" s="121">
        <v>43368</v>
      </c>
      <c r="C220" s="68">
        <v>150</v>
      </c>
      <c r="D220" s="69" t="s">
        <v>522</v>
      </c>
      <c r="E220" s="122" t="s">
        <v>40</v>
      </c>
    </row>
    <row r="221" spans="1:5" x14ac:dyDescent="0.2">
      <c r="A221" s="121">
        <v>43368.65625</v>
      </c>
      <c r="B221" s="121">
        <v>43368</v>
      </c>
      <c r="C221" s="68">
        <v>200</v>
      </c>
      <c r="D221" s="69" t="s">
        <v>248</v>
      </c>
      <c r="E221" s="122" t="s">
        <v>40</v>
      </c>
    </row>
    <row r="222" spans="1:5" x14ac:dyDescent="0.2">
      <c r="A222" s="121">
        <v>43368.662754629629</v>
      </c>
      <c r="B222" s="121">
        <v>43368</v>
      </c>
      <c r="C222" s="68">
        <v>1200</v>
      </c>
      <c r="D222" s="69" t="s">
        <v>523</v>
      </c>
      <c r="E222" s="122" t="s">
        <v>40</v>
      </c>
    </row>
    <row r="223" spans="1:5" x14ac:dyDescent="0.2">
      <c r="A223" s="121">
        <v>43368.666712962964</v>
      </c>
      <c r="B223" s="121">
        <v>43368</v>
      </c>
      <c r="C223" s="68">
        <v>100</v>
      </c>
      <c r="D223" s="69" t="s">
        <v>249</v>
      </c>
      <c r="E223" s="122" t="s">
        <v>40</v>
      </c>
    </row>
    <row r="224" spans="1:5" x14ac:dyDescent="0.2">
      <c r="A224" s="121">
        <v>43368.668807870374</v>
      </c>
      <c r="B224" s="121">
        <v>43368</v>
      </c>
      <c r="C224" s="68">
        <v>2000</v>
      </c>
      <c r="D224" s="69" t="s">
        <v>524</v>
      </c>
      <c r="E224" s="122" t="s">
        <v>384</v>
      </c>
    </row>
    <row r="225" spans="1:5" x14ac:dyDescent="0.2">
      <c r="A225" s="121">
        <v>43368.670277777775</v>
      </c>
      <c r="B225" s="121">
        <v>43368</v>
      </c>
      <c r="C225" s="68">
        <v>100</v>
      </c>
      <c r="D225" s="69" t="s">
        <v>525</v>
      </c>
      <c r="E225" s="122" t="s">
        <v>384</v>
      </c>
    </row>
    <row r="226" spans="1:5" x14ac:dyDescent="0.2">
      <c r="A226" s="121">
        <v>43368.670358796298</v>
      </c>
      <c r="B226" s="121">
        <v>43368</v>
      </c>
      <c r="C226" s="68">
        <v>1000</v>
      </c>
      <c r="D226" s="69" t="s">
        <v>524</v>
      </c>
      <c r="E226" s="122" t="s">
        <v>137</v>
      </c>
    </row>
    <row r="227" spans="1:5" x14ac:dyDescent="0.2">
      <c r="A227" s="121">
        <v>43368.715277777781</v>
      </c>
      <c r="B227" s="121">
        <v>43368</v>
      </c>
      <c r="C227" s="68">
        <v>200</v>
      </c>
      <c r="D227" s="69" t="s">
        <v>250</v>
      </c>
      <c r="E227" s="122" t="s">
        <v>40</v>
      </c>
    </row>
    <row r="228" spans="1:5" x14ac:dyDescent="0.2">
      <c r="A228" s="121">
        <v>43368.729166666664</v>
      </c>
      <c r="B228" s="121">
        <v>43368</v>
      </c>
      <c r="C228" s="68">
        <v>500</v>
      </c>
      <c r="D228" s="69" t="s">
        <v>241</v>
      </c>
      <c r="E228" s="122" t="s">
        <v>40</v>
      </c>
    </row>
    <row r="229" spans="1:5" x14ac:dyDescent="0.2">
      <c r="A229" s="121">
        <v>43368.82640046296</v>
      </c>
      <c r="B229" s="121">
        <v>43368</v>
      </c>
      <c r="C229" s="68">
        <v>100</v>
      </c>
      <c r="D229" s="69" t="s">
        <v>251</v>
      </c>
      <c r="E229" s="122" t="s">
        <v>40</v>
      </c>
    </row>
    <row r="230" spans="1:5" x14ac:dyDescent="0.2">
      <c r="A230" s="121">
        <v>43368.89099537037</v>
      </c>
      <c r="B230" s="121">
        <v>43368</v>
      </c>
      <c r="C230" s="68">
        <v>500</v>
      </c>
      <c r="D230" s="69" t="s">
        <v>526</v>
      </c>
      <c r="E230" s="122" t="s">
        <v>40</v>
      </c>
    </row>
    <row r="231" spans="1:5" x14ac:dyDescent="0.2">
      <c r="A231" s="121">
        <v>43368.968761574077</v>
      </c>
      <c r="B231" s="121">
        <v>43368</v>
      </c>
      <c r="C231" s="68">
        <v>90</v>
      </c>
      <c r="D231" s="69" t="s">
        <v>155</v>
      </c>
      <c r="E231" s="122" t="s">
        <v>40</v>
      </c>
    </row>
    <row r="232" spans="1:5" x14ac:dyDescent="0.2">
      <c r="A232" s="121">
        <v>43369.202268518522</v>
      </c>
      <c r="B232" s="121">
        <v>43369</v>
      </c>
      <c r="C232" s="68">
        <v>5000</v>
      </c>
      <c r="D232" s="69" t="s">
        <v>527</v>
      </c>
      <c r="E232" s="122" t="s">
        <v>40</v>
      </c>
    </row>
    <row r="233" spans="1:5" x14ac:dyDescent="0.2">
      <c r="A233" s="121">
        <v>43369.395266203705</v>
      </c>
      <c r="B233" s="121">
        <v>43369</v>
      </c>
      <c r="C233" s="68">
        <v>500</v>
      </c>
      <c r="D233" s="69" t="s">
        <v>528</v>
      </c>
      <c r="E233" s="122" t="s">
        <v>384</v>
      </c>
    </row>
    <row r="234" spans="1:5" x14ac:dyDescent="0.2">
      <c r="A234" s="121">
        <v>43369.39707175926</v>
      </c>
      <c r="B234" s="121">
        <v>43369</v>
      </c>
      <c r="C234" s="68">
        <v>500</v>
      </c>
      <c r="D234" s="69" t="s">
        <v>528</v>
      </c>
      <c r="E234" s="122" t="s">
        <v>137</v>
      </c>
    </row>
    <row r="235" spans="1:5" x14ac:dyDescent="0.2">
      <c r="A235" s="121">
        <v>43369.474907407406</v>
      </c>
      <c r="B235" s="121">
        <v>43369</v>
      </c>
      <c r="C235" s="68">
        <v>300</v>
      </c>
      <c r="D235" s="69" t="s">
        <v>254</v>
      </c>
      <c r="E235" s="122" t="s">
        <v>40</v>
      </c>
    </row>
    <row r="236" spans="1:5" x14ac:dyDescent="0.2">
      <c r="A236" s="121">
        <v>43369.500011574077</v>
      </c>
      <c r="B236" s="121">
        <v>43369</v>
      </c>
      <c r="C236" s="68">
        <v>1000</v>
      </c>
      <c r="D236" s="69" t="s">
        <v>252</v>
      </c>
      <c r="E236" s="122" t="s">
        <v>40</v>
      </c>
    </row>
    <row r="237" spans="1:5" x14ac:dyDescent="0.2">
      <c r="A237" s="121">
        <v>43369.507627314815</v>
      </c>
      <c r="B237" s="121">
        <v>43369</v>
      </c>
      <c r="C237" s="68">
        <v>100</v>
      </c>
      <c r="D237" s="69" t="s">
        <v>529</v>
      </c>
      <c r="E237" s="122" t="s">
        <v>384</v>
      </c>
    </row>
    <row r="238" spans="1:5" x14ac:dyDescent="0.2">
      <c r="A238" s="121">
        <v>43369.524305555555</v>
      </c>
      <c r="B238" s="121">
        <v>43369</v>
      </c>
      <c r="C238" s="68">
        <v>100</v>
      </c>
      <c r="D238" s="69" t="s">
        <v>253</v>
      </c>
      <c r="E238" s="122" t="s">
        <v>40</v>
      </c>
    </row>
    <row r="239" spans="1:5" x14ac:dyDescent="0.2">
      <c r="A239" s="121">
        <v>43369.552106481482</v>
      </c>
      <c r="B239" s="121">
        <v>43369</v>
      </c>
      <c r="C239" s="68">
        <v>50</v>
      </c>
      <c r="D239" s="69" t="s">
        <v>530</v>
      </c>
      <c r="E239" s="122" t="s">
        <v>40</v>
      </c>
    </row>
    <row r="240" spans="1:5" x14ac:dyDescent="0.2">
      <c r="A240" s="121">
        <v>43369.555567129632</v>
      </c>
      <c r="B240" s="121">
        <v>43369</v>
      </c>
      <c r="C240" s="68">
        <v>54</v>
      </c>
      <c r="D240" s="69" t="s">
        <v>155</v>
      </c>
      <c r="E240" s="122" t="s">
        <v>40</v>
      </c>
    </row>
    <row r="241" spans="1:5" x14ac:dyDescent="0.2">
      <c r="A241" s="121">
        <v>43369.581469907411</v>
      </c>
      <c r="B241" s="121">
        <v>43369</v>
      </c>
      <c r="C241" s="68">
        <v>1000</v>
      </c>
      <c r="D241" s="69" t="s">
        <v>531</v>
      </c>
      <c r="E241" s="122" t="s">
        <v>384</v>
      </c>
    </row>
    <row r="242" spans="1:5" x14ac:dyDescent="0.2">
      <c r="A242" s="121">
        <v>43369.708356481482</v>
      </c>
      <c r="B242" s="121">
        <v>43369</v>
      </c>
      <c r="C242" s="68">
        <v>1000</v>
      </c>
      <c r="D242" s="69" t="s">
        <v>255</v>
      </c>
      <c r="E242" s="122" t="s">
        <v>40</v>
      </c>
    </row>
    <row r="243" spans="1:5" x14ac:dyDescent="0.2">
      <c r="A243" s="121">
        <v>43369.725185185183</v>
      </c>
      <c r="B243" s="121">
        <v>43369</v>
      </c>
      <c r="C243" s="68">
        <v>500</v>
      </c>
      <c r="D243" s="69" t="s">
        <v>532</v>
      </c>
      <c r="E243" s="122" t="s">
        <v>40</v>
      </c>
    </row>
    <row r="244" spans="1:5" x14ac:dyDescent="0.2">
      <c r="A244" s="121">
        <v>43369.753483796296</v>
      </c>
      <c r="B244" s="121">
        <v>43369</v>
      </c>
      <c r="C244" s="68">
        <v>100</v>
      </c>
      <c r="D244" s="69" t="s">
        <v>256</v>
      </c>
      <c r="E244" s="122" t="s">
        <v>40</v>
      </c>
    </row>
    <row r="245" spans="1:5" x14ac:dyDescent="0.2">
      <c r="A245" s="121">
        <v>43369.960231481484</v>
      </c>
      <c r="B245" s="121">
        <v>43369</v>
      </c>
      <c r="C245" s="68">
        <v>100</v>
      </c>
      <c r="D245" s="69" t="s">
        <v>533</v>
      </c>
      <c r="E245" s="122" t="s">
        <v>40</v>
      </c>
    </row>
    <row r="246" spans="1:5" x14ac:dyDescent="0.2">
      <c r="A246" s="121">
        <v>43369.993055555555</v>
      </c>
      <c r="B246" s="121">
        <v>43369</v>
      </c>
      <c r="C246" s="68">
        <v>1000</v>
      </c>
      <c r="D246" s="69" t="s">
        <v>534</v>
      </c>
      <c r="E246" s="122" t="s">
        <v>40</v>
      </c>
    </row>
    <row r="247" spans="1:5" x14ac:dyDescent="0.2">
      <c r="A247" s="121">
        <v>43370.503472222219</v>
      </c>
      <c r="B247" s="121">
        <v>43370</v>
      </c>
      <c r="C247" s="68">
        <v>500</v>
      </c>
      <c r="D247" s="69" t="s">
        <v>257</v>
      </c>
      <c r="E247" s="122" t="s">
        <v>40</v>
      </c>
    </row>
    <row r="248" spans="1:5" x14ac:dyDescent="0.2">
      <c r="A248" s="121">
        <v>43370.538194444445</v>
      </c>
      <c r="B248" s="121">
        <v>43370</v>
      </c>
      <c r="C248" s="68">
        <v>1000</v>
      </c>
      <c r="D248" s="69" t="s">
        <v>258</v>
      </c>
      <c r="E248" s="122" t="s">
        <v>40</v>
      </c>
    </row>
    <row r="249" spans="1:5" x14ac:dyDescent="0.2">
      <c r="A249" s="121">
        <v>43370.671516203707</v>
      </c>
      <c r="B249" s="121">
        <v>43370</v>
      </c>
      <c r="C249" s="68">
        <v>500</v>
      </c>
      <c r="D249" s="69" t="s">
        <v>535</v>
      </c>
      <c r="E249" s="122" t="s">
        <v>40</v>
      </c>
    </row>
    <row r="250" spans="1:5" x14ac:dyDescent="0.2">
      <c r="A250" s="121">
        <v>43370.677083333336</v>
      </c>
      <c r="B250" s="121">
        <v>43370</v>
      </c>
      <c r="C250" s="68">
        <v>500</v>
      </c>
      <c r="D250" s="69" t="s">
        <v>259</v>
      </c>
      <c r="E250" s="122" t="s">
        <v>40</v>
      </c>
    </row>
    <row r="251" spans="1:5" x14ac:dyDescent="0.2">
      <c r="A251" s="121">
        <v>43370.722604166665</v>
      </c>
      <c r="B251" s="121">
        <v>43370</v>
      </c>
      <c r="C251" s="68">
        <v>500</v>
      </c>
      <c r="D251" s="69" t="s">
        <v>536</v>
      </c>
      <c r="E251" s="122" t="s">
        <v>40</v>
      </c>
    </row>
    <row r="252" spans="1:5" x14ac:dyDescent="0.2">
      <c r="A252" s="121">
        <v>43370.820648148147</v>
      </c>
      <c r="B252" s="121">
        <v>43370</v>
      </c>
      <c r="C252" s="68">
        <v>50</v>
      </c>
      <c r="D252" s="69" t="s">
        <v>537</v>
      </c>
      <c r="E252" s="122" t="s">
        <v>40</v>
      </c>
    </row>
    <row r="253" spans="1:5" x14ac:dyDescent="0.2">
      <c r="A253" s="121">
        <v>43371.364583333336</v>
      </c>
      <c r="B253" s="120" t="s">
        <v>545</v>
      </c>
      <c r="C253" s="68">
        <v>300</v>
      </c>
      <c r="D253" s="69" t="s">
        <v>260</v>
      </c>
      <c r="E253" s="122" t="s">
        <v>40</v>
      </c>
    </row>
    <row r="254" spans="1:5" x14ac:dyDescent="0.2">
      <c r="A254" s="121">
        <v>43371.378518518519</v>
      </c>
      <c r="B254" s="120" t="s">
        <v>545</v>
      </c>
      <c r="C254" s="68">
        <v>500</v>
      </c>
      <c r="D254" s="69" t="s">
        <v>261</v>
      </c>
      <c r="E254" s="122" t="s">
        <v>262</v>
      </c>
    </row>
    <row r="255" spans="1:5" x14ac:dyDescent="0.2">
      <c r="A255" s="121">
        <v>43371.38559027778</v>
      </c>
      <c r="B255" s="120" t="s">
        <v>545</v>
      </c>
      <c r="C255" s="68">
        <v>1000</v>
      </c>
      <c r="D255" s="69" t="s">
        <v>538</v>
      </c>
      <c r="E255" s="122" t="s">
        <v>40</v>
      </c>
    </row>
    <row r="256" spans="1:5" x14ac:dyDescent="0.2">
      <c r="A256" s="121">
        <v>43371.409733796296</v>
      </c>
      <c r="B256" s="120" t="s">
        <v>545</v>
      </c>
      <c r="C256" s="68">
        <v>250</v>
      </c>
      <c r="D256" s="69" t="s">
        <v>539</v>
      </c>
      <c r="E256" s="122" t="s">
        <v>40</v>
      </c>
    </row>
    <row r="257" spans="1:5" x14ac:dyDescent="0.2">
      <c r="A257" s="121">
        <v>43371.47797453704</v>
      </c>
      <c r="B257" s="120" t="s">
        <v>545</v>
      </c>
      <c r="C257" s="68">
        <v>1500</v>
      </c>
      <c r="D257" s="69" t="s">
        <v>540</v>
      </c>
      <c r="E257" s="122" t="s">
        <v>40</v>
      </c>
    </row>
    <row r="258" spans="1:5" x14ac:dyDescent="0.2">
      <c r="A258" s="121">
        <v>43371.51390046296</v>
      </c>
      <c r="B258" s="120" t="s">
        <v>545</v>
      </c>
      <c r="C258" s="68">
        <v>3000</v>
      </c>
      <c r="D258" s="69" t="s">
        <v>264</v>
      </c>
      <c r="E258" s="122" t="s">
        <v>40</v>
      </c>
    </row>
    <row r="259" spans="1:5" x14ac:dyDescent="0.2">
      <c r="A259" s="121">
        <v>43371.611111111109</v>
      </c>
      <c r="B259" s="120" t="s">
        <v>545</v>
      </c>
      <c r="C259" s="68">
        <v>1000</v>
      </c>
      <c r="D259" s="69" t="s">
        <v>265</v>
      </c>
      <c r="E259" s="122" t="s">
        <v>40</v>
      </c>
    </row>
    <row r="260" spans="1:5" x14ac:dyDescent="0.2">
      <c r="A260" s="121">
        <v>43371.618055555555</v>
      </c>
      <c r="B260" s="120" t="s">
        <v>545</v>
      </c>
      <c r="C260" s="68">
        <v>200</v>
      </c>
      <c r="D260" s="69" t="s">
        <v>266</v>
      </c>
      <c r="E260" s="122" t="s">
        <v>40</v>
      </c>
    </row>
    <row r="261" spans="1:5" x14ac:dyDescent="0.2">
      <c r="A261" s="121">
        <v>43371.638888888891</v>
      </c>
      <c r="B261" s="120" t="s">
        <v>545</v>
      </c>
      <c r="C261" s="68">
        <v>500</v>
      </c>
      <c r="D261" s="69" t="s">
        <v>165</v>
      </c>
      <c r="E261" s="122" t="s">
        <v>40</v>
      </c>
    </row>
    <row r="262" spans="1:5" x14ac:dyDescent="0.2">
      <c r="A262" s="121">
        <v>43371.767407407409</v>
      </c>
      <c r="B262" s="120" t="s">
        <v>545</v>
      </c>
      <c r="C262" s="68">
        <v>500</v>
      </c>
      <c r="D262" s="69" t="s">
        <v>267</v>
      </c>
      <c r="E262" s="122" t="s">
        <v>40</v>
      </c>
    </row>
    <row r="263" spans="1:5" x14ac:dyDescent="0.2">
      <c r="A263" s="121">
        <v>43371.840266203704</v>
      </c>
      <c r="B263" s="120" t="s">
        <v>545</v>
      </c>
      <c r="C263" s="68">
        <v>500</v>
      </c>
      <c r="D263" s="69" t="s">
        <v>268</v>
      </c>
      <c r="E263" s="122" t="s">
        <v>40</v>
      </c>
    </row>
    <row r="264" spans="1:5" x14ac:dyDescent="0.2">
      <c r="A264" s="121">
        <v>43371.860138888886</v>
      </c>
      <c r="B264" s="120" t="s">
        <v>545</v>
      </c>
      <c r="C264" s="68">
        <v>1500</v>
      </c>
      <c r="D264" s="69" t="s">
        <v>210</v>
      </c>
      <c r="E264" s="122" t="s">
        <v>40</v>
      </c>
    </row>
    <row r="265" spans="1:5" x14ac:dyDescent="0.2">
      <c r="A265" s="121">
        <v>43371.92015046296</v>
      </c>
      <c r="B265" s="120" t="s">
        <v>545</v>
      </c>
      <c r="C265" s="68">
        <v>81</v>
      </c>
      <c r="D265" s="69" t="s">
        <v>155</v>
      </c>
      <c r="E265" s="122" t="s">
        <v>40</v>
      </c>
    </row>
    <row r="266" spans="1:5" x14ac:dyDescent="0.2">
      <c r="A266" s="121">
        <v>43372.171574074076</v>
      </c>
      <c r="B266" s="120" t="s">
        <v>545</v>
      </c>
      <c r="C266" s="68">
        <v>500</v>
      </c>
      <c r="D266" s="69" t="s">
        <v>269</v>
      </c>
      <c r="E266" s="122" t="s">
        <v>384</v>
      </c>
    </row>
    <row r="267" spans="1:5" x14ac:dyDescent="0.2">
      <c r="A267" s="121">
        <v>43372.173159722224</v>
      </c>
      <c r="B267" s="120" t="s">
        <v>545</v>
      </c>
      <c r="C267" s="68">
        <v>500</v>
      </c>
      <c r="D267" s="69" t="s">
        <v>269</v>
      </c>
      <c r="E267" s="122" t="s">
        <v>40</v>
      </c>
    </row>
    <row r="268" spans="1:5" x14ac:dyDescent="0.2">
      <c r="A268" s="121">
        <v>43372.512870370374</v>
      </c>
      <c r="B268" s="120" t="s">
        <v>545</v>
      </c>
      <c r="C268" s="68">
        <v>100</v>
      </c>
      <c r="D268" s="69" t="s">
        <v>541</v>
      </c>
      <c r="E268" s="122" t="s">
        <v>40</v>
      </c>
    </row>
    <row r="269" spans="1:5" x14ac:dyDescent="0.2">
      <c r="A269" s="121">
        <v>43372.62939814815</v>
      </c>
      <c r="B269" s="120" t="s">
        <v>545</v>
      </c>
      <c r="C269" s="68">
        <v>800</v>
      </c>
      <c r="D269" s="69" t="s">
        <v>542</v>
      </c>
      <c r="E269" s="122" t="s">
        <v>40</v>
      </c>
    </row>
    <row r="270" spans="1:5" x14ac:dyDescent="0.2">
      <c r="A270" s="121">
        <v>43372.725219907406</v>
      </c>
      <c r="B270" s="120" t="s">
        <v>545</v>
      </c>
      <c r="C270" s="68">
        <v>500</v>
      </c>
      <c r="D270" s="69" t="s">
        <v>543</v>
      </c>
      <c r="E270" s="122" t="s">
        <v>40</v>
      </c>
    </row>
    <row r="271" spans="1:5" x14ac:dyDescent="0.2">
      <c r="A271" s="121">
        <v>43372.887916666667</v>
      </c>
      <c r="B271" s="120" t="s">
        <v>545</v>
      </c>
      <c r="C271" s="68">
        <v>10000</v>
      </c>
      <c r="D271" s="69" t="s">
        <v>186</v>
      </c>
      <c r="E271" s="122" t="s">
        <v>40</v>
      </c>
    </row>
    <row r="272" spans="1:5" x14ac:dyDescent="0.2">
      <c r="A272" s="121">
        <v>43373.625023148146</v>
      </c>
      <c r="B272" s="120" t="s">
        <v>545</v>
      </c>
      <c r="C272" s="68">
        <v>500</v>
      </c>
      <c r="D272" s="69" t="s">
        <v>271</v>
      </c>
      <c r="E272" s="122" t="s">
        <v>40</v>
      </c>
    </row>
    <row r="273" spans="1:5" x14ac:dyDescent="0.2">
      <c r="A273" s="121">
        <v>43373.736145833333</v>
      </c>
      <c r="B273" s="120" t="s">
        <v>545</v>
      </c>
      <c r="C273" s="68">
        <v>500</v>
      </c>
      <c r="D273" s="69" t="s">
        <v>544</v>
      </c>
      <c r="E273" s="122" t="s">
        <v>40</v>
      </c>
    </row>
    <row r="274" spans="1:5" ht="30" customHeight="1" x14ac:dyDescent="0.2">
      <c r="A274" s="149" t="s">
        <v>35</v>
      </c>
      <c r="B274" s="150"/>
      <c r="C274" s="8">
        <f>SUM(C10:C252)-SUM(C10:C252)*2.9%-94.21</f>
        <v>179309.69200000001</v>
      </c>
      <c r="D274" s="50"/>
      <c r="E274" s="28"/>
    </row>
    <row r="275" spans="1:5" ht="30" customHeight="1" x14ac:dyDescent="0.2">
      <c r="A275" s="149" t="s">
        <v>47</v>
      </c>
      <c r="B275" s="150"/>
      <c r="C275" s="8">
        <f>SUM(C253:C273)-SUM(C253:C273)*2.9%</f>
        <v>23528.300999999999</v>
      </c>
      <c r="D275" s="50"/>
      <c r="E275" s="28"/>
    </row>
  </sheetData>
  <sheetProtection formatCells="0" formatColumns="0" formatRows="0" insertColumns="0" insertRows="0" insertHyperlinks="0" deleteColumns="0" deleteRows="0" sort="0" autoFilter="0" pivotTables="0"/>
  <mergeCells count="7">
    <mergeCell ref="A275:B275"/>
    <mergeCell ref="C1:E1"/>
    <mergeCell ref="C2:E2"/>
    <mergeCell ref="C4:E4"/>
    <mergeCell ref="C5:E5"/>
    <mergeCell ref="C6:E6"/>
    <mergeCell ref="A274:B274"/>
  </mergeCells>
  <pageMargins left="0.19685039370078741" right="0.19685039370078741" top="0.19685039370078741" bottom="0.19685039370078741" header="0.31496062992125984" footer="0.31496062992125984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5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customWidth="1"/>
    <col min="4" max="4" width="15.6640625" style="43" customWidth="1"/>
    <col min="5" max="5" width="25.83203125" style="43" customWidth="1"/>
    <col min="6" max="6" width="60.33203125" customWidth="1"/>
    <col min="7" max="256" width="8.83203125" customWidth="1"/>
  </cols>
  <sheetData>
    <row r="1" spans="1:6" ht="19" x14ac:dyDescent="0.25">
      <c r="B1" s="151" t="s">
        <v>16</v>
      </c>
      <c r="C1" s="151"/>
      <c r="D1" s="151"/>
      <c r="E1" s="151"/>
      <c r="F1" s="151"/>
    </row>
    <row r="2" spans="1:6" ht="19" x14ac:dyDescent="0.25">
      <c r="B2" s="151" t="s">
        <v>17</v>
      </c>
      <c r="C2" s="151"/>
      <c r="D2" s="151"/>
      <c r="E2" s="151"/>
      <c r="F2" s="151"/>
    </row>
    <row r="3" spans="1:6" ht="18" customHeight="1" x14ac:dyDescent="0.25">
      <c r="D3" s="42"/>
      <c r="E3" s="42"/>
      <c r="F3" s="5"/>
    </row>
    <row r="4" spans="1:6" ht="19" x14ac:dyDescent="0.2">
      <c r="B4" s="152" t="s">
        <v>19</v>
      </c>
      <c r="C4" s="152"/>
      <c r="D4" s="152"/>
      <c r="E4" s="152"/>
      <c r="F4" s="152"/>
    </row>
    <row r="5" spans="1:6" ht="19" x14ac:dyDescent="0.2">
      <c r="B5" s="152" t="s">
        <v>332</v>
      </c>
      <c r="C5" s="152"/>
      <c r="D5" s="152"/>
      <c r="E5" s="152"/>
      <c r="F5" s="152"/>
    </row>
    <row r="6" spans="1:6" ht="19" x14ac:dyDescent="0.25">
      <c r="D6" s="153"/>
      <c r="E6" s="153"/>
      <c r="F6" s="153"/>
    </row>
    <row r="8" spans="1:6" s="48" customFormat="1" ht="48" x14ac:dyDescent="0.2">
      <c r="A8" s="44" t="s">
        <v>14</v>
      </c>
      <c r="B8" s="45" t="s">
        <v>20</v>
      </c>
      <c r="C8" s="45" t="s">
        <v>23</v>
      </c>
      <c r="D8" s="46" t="s">
        <v>39</v>
      </c>
      <c r="E8" s="46" t="s">
        <v>1</v>
      </c>
      <c r="F8" s="47" t="s">
        <v>30</v>
      </c>
    </row>
    <row r="9" spans="1:6" ht="16" x14ac:dyDescent="0.2">
      <c r="A9" s="72">
        <v>43351</v>
      </c>
      <c r="B9" s="72">
        <v>43353</v>
      </c>
      <c r="C9" s="55" t="s">
        <v>579</v>
      </c>
      <c r="D9" s="40">
        <v>470.5</v>
      </c>
      <c r="E9" s="57" t="s">
        <v>580</v>
      </c>
      <c r="F9" s="67" t="s">
        <v>587</v>
      </c>
    </row>
    <row r="10" spans="1:6" ht="16" x14ac:dyDescent="0.2">
      <c r="A10" s="85">
        <v>43356</v>
      </c>
      <c r="B10" s="73">
        <v>43360</v>
      </c>
      <c r="C10" s="55" t="s">
        <v>581</v>
      </c>
      <c r="D10" s="40">
        <v>854.9</v>
      </c>
      <c r="E10" s="57" t="s">
        <v>580</v>
      </c>
      <c r="F10" s="67" t="s">
        <v>587</v>
      </c>
    </row>
    <row r="11" spans="1:6" ht="16" x14ac:dyDescent="0.2">
      <c r="A11" s="85">
        <v>43369</v>
      </c>
      <c r="B11" s="129">
        <v>43371</v>
      </c>
      <c r="C11" s="86" t="s">
        <v>582</v>
      </c>
      <c r="D11" s="40">
        <v>1155.03</v>
      </c>
      <c r="E11" s="57" t="s">
        <v>583</v>
      </c>
      <c r="F11" s="67" t="s">
        <v>384</v>
      </c>
    </row>
    <row r="12" spans="1:6" ht="16" x14ac:dyDescent="0.2">
      <c r="A12" s="85">
        <v>43370</v>
      </c>
      <c r="B12" s="87" t="s">
        <v>545</v>
      </c>
      <c r="C12" s="86" t="s">
        <v>579</v>
      </c>
      <c r="D12" s="40">
        <v>465.5</v>
      </c>
      <c r="E12" s="57" t="s">
        <v>585</v>
      </c>
      <c r="F12" s="67" t="s">
        <v>587</v>
      </c>
    </row>
    <row r="13" spans="1:6" ht="16" x14ac:dyDescent="0.2">
      <c r="A13" s="85">
        <v>43371</v>
      </c>
      <c r="B13" s="87" t="s">
        <v>545</v>
      </c>
      <c r="C13" s="86" t="s">
        <v>584</v>
      </c>
      <c r="D13" s="40">
        <v>86.1</v>
      </c>
      <c r="E13" s="57" t="s">
        <v>586</v>
      </c>
      <c r="F13" s="67" t="s">
        <v>587</v>
      </c>
    </row>
    <row r="14" spans="1:6" ht="15" customHeight="1" x14ac:dyDescent="0.2">
      <c r="A14" s="154" t="s">
        <v>28</v>
      </c>
      <c r="B14" s="155"/>
      <c r="C14" s="155"/>
      <c r="D14" s="27">
        <f>SUM(D9:D11)</f>
        <v>2480.4300000000003</v>
      </c>
      <c r="E14" s="27"/>
      <c r="F14" s="21"/>
    </row>
    <row r="15" spans="1:6" x14ac:dyDescent="0.2">
      <c r="A15" s="154" t="s">
        <v>41</v>
      </c>
      <c r="B15" s="155"/>
      <c r="C15" s="155"/>
      <c r="D15" s="27">
        <f>SUM(D12:D13)</f>
        <v>551.6</v>
      </c>
      <c r="E15" s="27"/>
      <c r="F15" s="21"/>
    </row>
  </sheetData>
  <sheetProtection formatCells="0" formatColumns="0" formatRows="0" insertColumns="0" insertRows="0" insertHyperlinks="0" deleteColumns="0" deleteRows="0" sort="0" autoFilter="0" pivotTables="0"/>
  <mergeCells count="7">
    <mergeCell ref="A15:C15"/>
    <mergeCell ref="D6:F6"/>
    <mergeCell ref="B4:F4"/>
    <mergeCell ref="B1:F1"/>
    <mergeCell ref="B2:F2"/>
    <mergeCell ref="B5:F5"/>
    <mergeCell ref="A14:C1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5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3" customWidth="1"/>
    <col min="4" max="4" width="44.83203125" customWidth="1"/>
    <col min="5" max="256" width="8.83203125" customWidth="1"/>
  </cols>
  <sheetData>
    <row r="1" spans="1:4" ht="19" x14ac:dyDescent="0.25">
      <c r="B1" s="151" t="s">
        <v>16</v>
      </c>
      <c r="C1" s="151"/>
      <c r="D1" s="151"/>
    </row>
    <row r="2" spans="1:4" ht="19" x14ac:dyDescent="0.25">
      <c r="B2" s="151" t="s">
        <v>17</v>
      </c>
      <c r="C2" s="151"/>
      <c r="D2" s="151"/>
    </row>
    <row r="3" spans="1:4" ht="18" customHeight="1" x14ac:dyDescent="0.25">
      <c r="C3" s="42"/>
      <c r="D3" s="5"/>
    </row>
    <row r="4" spans="1:4" ht="19" x14ac:dyDescent="0.2">
      <c r="B4" s="152" t="s">
        <v>24</v>
      </c>
      <c r="C4" s="152"/>
      <c r="D4" s="152"/>
    </row>
    <row r="5" spans="1:4" ht="19" x14ac:dyDescent="0.2">
      <c r="B5" s="152" t="s">
        <v>332</v>
      </c>
      <c r="C5" s="152"/>
      <c r="D5" s="152"/>
    </row>
    <row r="6" spans="1:4" ht="19" x14ac:dyDescent="0.25">
      <c r="C6" s="153"/>
      <c r="D6" s="153"/>
    </row>
    <row r="8" spans="1:4" s="48" customFormat="1" ht="32" x14ac:dyDescent="0.2">
      <c r="A8" s="44" t="s">
        <v>14</v>
      </c>
      <c r="B8" s="45" t="s">
        <v>20</v>
      </c>
      <c r="C8" s="46" t="s">
        <v>7</v>
      </c>
      <c r="D8" s="47" t="s">
        <v>1</v>
      </c>
    </row>
    <row r="9" spans="1:4" x14ac:dyDescent="0.2">
      <c r="A9" s="121">
        <v>43344</v>
      </c>
      <c r="B9" s="120">
        <v>43346</v>
      </c>
      <c r="C9" s="68">
        <v>250</v>
      </c>
      <c r="D9" s="70" t="s">
        <v>588</v>
      </c>
    </row>
    <row r="10" spans="1:4" x14ac:dyDescent="0.2">
      <c r="A10" s="121">
        <v>43345</v>
      </c>
      <c r="B10" s="120">
        <v>43346</v>
      </c>
      <c r="C10" s="68">
        <v>500</v>
      </c>
      <c r="D10" s="92" t="s">
        <v>589</v>
      </c>
    </row>
    <row r="11" spans="1:4" x14ac:dyDescent="0.2">
      <c r="A11" s="120">
        <v>43346</v>
      </c>
      <c r="B11" s="120">
        <v>43347</v>
      </c>
      <c r="C11" s="68">
        <v>100</v>
      </c>
      <c r="D11" s="92" t="s">
        <v>590</v>
      </c>
    </row>
    <row r="12" spans="1:4" x14ac:dyDescent="0.2">
      <c r="A12" s="120">
        <v>43350</v>
      </c>
      <c r="B12" s="120">
        <v>43353</v>
      </c>
      <c r="C12" s="68">
        <v>100</v>
      </c>
      <c r="D12" s="92" t="s">
        <v>591</v>
      </c>
    </row>
    <row r="13" spans="1:4" x14ac:dyDescent="0.2">
      <c r="A13" s="120">
        <v>43371</v>
      </c>
      <c r="B13" s="71" t="s">
        <v>545</v>
      </c>
      <c r="C13" s="68">
        <v>25</v>
      </c>
      <c r="D13" s="92" t="s">
        <v>592</v>
      </c>
    </row>
    <row r="14" spans="1:4" ht="30" customHeight="1" x14ac:dyDescent="0.2">
      <c r="A14" s="154" t="s">
        <v>33</v>
      </c>
      <c r="B14" s="155"/>
      <c r="C14" s="8">
        <f>SUM(C9:C12)-SUM(C9:C12)*2.8%</f>
        <v>923.4</v>
      </c>
      <c r="D14" s="21"/>
    </row>
    <row r="15" spans="1:4" ht="30" customHeight="1" x14ac:dyDescent="0.2">
      <c r="A15" s="154" t="s">
        <v>48</v>
      </c>
      <c r="B15" s="155"/>
      <c r="C15" s="8">
        <f>C13-C13*2.8%</f>
        <v>24.3</v>
      </c>
      <c r="D15" s="21"/>
    </row>
  </sheetData>
  <sheetProtection formatCells="0" formatColumns="0" formatRows="0" insertColumns="0" insertRows="0" insertHyperlinks="0" deleteColumns="0" deleteRows="0" sort="0" autoFilter="0" pivotTables="0"/>
  <mergeCells count="7">
    <mergeCell ref="A15:B15"/>
    <mergeCell ref="B1:D1"/>
    <mergeCell ref="B2:D2"/>
    <mergeCell ref="B4:D4"/>
    <mergeCell ref="B5:D5"/>
    <mergeCell ref="C6:D6"/>
    <mergeCell ref="A14:B14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62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3" customWidth="1"/>
    <col min="4" max="4" width="37.83203125" customWidth="1"/>
    <col min="5" max="5" width="9.83203125" customWidth="1"/>
    <col min="6" max="256" width="8.83203125" customWidth="1"/>
  </cols>
  <sheetData>
    <row r="1" spans="1:4" ht="19" x14ac:dyDescent="0.25">
      <c r="B1" s="151" t="s">
        <v>16</v>
      </c>
      <c r="C1" s="151"/>
      <c r="D1" s="151"/>
    </row>
    <row r="2" spans="1:4" ht="19" x14ac:dyDescent="0.25">
      <c r="B2" s="151" t="s">
        <v>17</v>
      </c>
      <c r="C2" s="151"/>
      <c r="D2" s="151"/>
    </row>
    <row r="3" spans="1:4" ht="18" customHeight="1" x14ac:dyDescent="0.25">
      <c r="C3" s="42"/>
      <c r="D3" s="5"/>
    </row>
    <row r="4" spans="1:4" ht="19" x14ac:dyDescent="0.2">
      <c r="B4" s="152" t="s">
        <v>26</v>
      </c>
      <c r="C4" s="152"/>
      <c r="D4" s="152"/>
    </row>
    <row r="5" spans="1:4" ht="19" x14ac:dyDescent="0.2">
      <c r="B5" s="152" t="s">
        <v>332</v>
      </c>
      <c r="C5" s="152"/>
      <c r="D5" s="152"/>
    </row>
    <row r="6" spans="1:4" ht="19" x14ac:dyDescent="0.25">
      <c r="C6" s="153"/>
      <c r="D6" s="153"/>
    </row>
    <row r="8" spans="1:4" s="48" customFormat="1" ht="32" x14ac:dyDescent="0.2">
      <c r="A8" s="44" t="s">
        <v>14</v>
      </c>
      <c r="B8" s="45" t="s">
        <v>20</v>
      </c>
      <c r="C8" s="46" t="s">
        <v>7</v>
      </c>
      <c r="D8" s="47" t="s">
        <v>29</v>
      </c>
    </row>
    <row r="9" spans="1:4" x14ac:dyDescent="0.2">
      <c r="A9" s="69" t="s">
        <v>114</v>
      </c>
      <c r="B9" s="120">
        <v>43349</v>
      </c>
      <c r="C9" s="68">
        <v>200</v>
      </c>
      <c r="D9" s="111">
        <v>9811</v>
      </c>
    </row>
    <row r="10" spans="1:4" x14ac:dyDescent="0.2">
      <c r="A10" s="69" t="s">
        <v>114</v>
      </c>
      <c r="B10" s="120">
        <v>43349</v>
      </c>
      <c r="C10" s="68">
        <v>24</v>
      </c>
      <c r="D10" s="111">
        <v>7689</v>
      </c>
    </row>
    <row r="11" spans="1:4" x14ac:dyDescent="0.2">
      <c r="A11" s="69" t="s">
        <v>116</v>
      </c>
      <c r="B11" s="120">
        <v>43349</v>
      </c>
      <c r="C11" s="68">
        <v>2</v>
      </c>
      <c r="D11" s="111">
        <v>3028</v>
      </c>
    </row>
    <row r="12" spans="1:4" x14ac:dyDescent="0.2">
      <c r="A12" s="69" t="s">
        <v>118</v>
      </c>
      <c r="B12" s="120">
        <v>43349</v>
      </c>
      <c r="C12" s="68">
        <v>100</v>
      </c>
      <c r="D12" s="111">
        <v>5112</v>
      </c>
    </row>
    <row r="13" spans="1:4" x14ac:dyDescent="0.2">
      <c r="A13" s="69" t="s">
        <v>118</v>
      </c>
      <c r="B13" s="120">
        <v>43349</v>
      </c>
      <c r="C13" s="68">
        <v>30000</v>
      </c>
      <c r="D13" s="111">
        <v>2765</v>
      </c>
    </row>
    <row r="14" spans="1:4" x14ac:dyDescent="0.2">
      <c r="A14" s="69" t="s">
        <v>120</v>
      </c>
      <c r="B14" s="120">
        <v>43349</v>
      </c>
      <c r="C14" s="68">
        <v>15</v>
      </c>
      <c r="D14" s="111" t="s">
        <v>326</v>
      </c>
    </row>
    <row r="15" spans="1:4" x14ac:dyDescent="0.2">
      <c r="A15" s="69" t="s">
        <v>121</v>
      </c>
      <c r="B15" s="120">
        <v>43349</v>
      </c>
      <c r="C15" s="68">
        <v>291</v>
      </c>
      <c r="D15" s="111">
        <v>4154</v>
      </c>
    </row>
    <row r="16" spans="1:4" x14ac:dyDescent="0.2">
      <c r="A16" s="69" t="s">
        <v>123</v>
      </c>
      <c r="B16" s="120">
        <v>43349</v>
      </c>
      <c r="C16" s="68">
        <v>0.2</v>
      </c>
      <c r="D16" s="111">
        <v>7907</v>
      </c>
    </row>
    <row r="17" spans="1:4" x14ac:dyDescent="0.2">
      <c r="A17" s="69" t="s">
        <v>125</v>
      </c>
      <c r="B17" s="120">
        <v>43349</v>
      </c>
      <c r="C17" s="68">
        <v>300</v>
      </c>
      <c r="D17" s="111">
        <v>9416</v>
      </c>
    </row>
    <row r="18" spans="1:4" x14ac:dyDescent="0.2">
      <c r="A18" s="69" t="s">
        <v>125</v>
      </c>
      <c r="B18" s="120">
        <v>43349</v>
      </c>
      <c r="C18" s="68">
        <v>60</v>
      </c>
      <c r="D18" s="111">
        <v>6526</v>
      </c>
    </row>
    <row r="19" spans="1:4" x14ac:dyDescent="0.2">
      <c r="A19" s="69" t="s">
        <v>127</v>
      </c>
      <c r="B19" s="120">
        <v>43349</v>
      </c>
      <c r="C19" s="68">
        <v>10</v>
      </c>
      <c r="D19" s="111">
        <v>4004</v>
      </c>
    </row>
    <row r="20" spans="1:4" x14ac:dyDescent="0.2">
      <c r="A20" s="69" t="s">
        <v>127</v>
      </c>
      <c r="B20" s="120">
        <v>43349</v>
      </c>
      <c r="C20" s="68">
        <v>3</v>
      </c>
      <c r="D20" s="111">
        <v>8624</v>
      </c>
    </row>
    <row r="21" spans="1:4" x14ac:dyDescent="0.2">
      <c r="A21" s="69" t="s">
        <v>127</v>
      </c>
      <c r="B21" s="120">
        <v>43349</v>
      </c>
      <c r="C21" s="68">
        <v>11</v>
      </c>
      <c r="D21" s="111">
        <v>6343</v>
      </c>
    </row>
    <row r="22" spans="1:4" x14ac:dyDescent="0.2">
      <c r="A22" s="69" t="s">
        <v>131</v>
      </c>
      <c r="B22" s="120">
        <v>43349</v>
      </c>
      <c r="C22" s="68">
        <v>500</v>
      </c>
      <c r="D22" s="111">
        <v>2977</v>
      </c>
    </row>
    <row r="23" spans="1:4" x14ac:dyDescent="0.2">
      <c r="A23" s="69" t="s">
        <v>132</v>
      </c>
      <c r="B23" s="120">
        <v>43349</v>
      </c>
      <c r="C23" s="68">
        <v>16.34</v>
      </c>
      <c r="D23" s="111" t="s">
        <v>327</v>
      </c>
    </row>
    <row r="24" spans="1:4" x14ac:dyDescent="0.2">
      <c r="A24" s="69" t="s">
        <v>132</v>
      </c>
      <c r="B24" s="120">
        <v>43349</v>
      </c>
      <c r="C24" s="68">
        <v>70</v>
      </c>
      <c r="D24" s="111">
        <v>7388</v>
      </c>
    </row>
    <row r="25" spans="1:4" x14ac:dyDescent="0.2">
      <c r="A25" s="69" t="s">
        <v>215</v>
      </c>
      <c r="B25" s="120">
        <v>43349</v>
      </c>
      <c r="C25" s="68">
        <v>22</v>
      </c>
      <c r="D25" s="111">
        <v>8131</v>
      </c>
    </row>
    <row r="26" spans="1:4" x14ac:dyDescent="0.2">
      <c r="A26" s="69" t="s">
        <v>215</v>
      </c>
      <c r="B26" s="120">
        <v>43349</v>
      </c>
      <c r="C26" s="68">
        <v>100</v>
      </c>
      <c r="D26" s="111">
        <v>1497</v>
      </c>
    </row>
    <row r="27" spans="1:4" x14ac:dyDescent="0.2">
      <c r="A27" s="69" t="s">
        <v>133</v>
      </c>
      <c r="B27" s="120">
        <v>43349</v>
      </c>
      <c r="C27" s="68">
        <v>100</v>
      </c>
      <c r="D27" s="111">
        <v>6564</v>
      </c>
    </row>
    <row r="28" spans="1:4" x14ac:dyDescent="0.2">
      <c r="A28" s="69" t="s">
        <v>134</v>
      </c>
      <c r="B28" s="120">
        <v>43349</v>
      </c>
      <c r="C28" s="68">
        <v>10</v>
      </c>
      <c r="D28" s="111" t="s">
        <v>328</v>
      </c>
    </row>
    <row r="29" spans="1:4" x14ac:dyDescent="0.2">
      <c r="A29" s="69" t="s">
        <v>134</v>
      </c>
      <c r="B29" s="120">
        <v>43349</v>
      </c>
      <c r="C29" s="68">
        <v>50</v>
      </c>
      <c r="D29" s="111">
        <v>8941</v>
      </c>
    </row>
    <row r="30" spans="1:4" x14ac:dyDescent="0.2">
      <c r="A30" s="69" t="s">
        <v>134</v>
      </c>
      <c r="B30" s="120">
        <v>43349</v>
      </c>
      <c r="C30" s="68">
        <v>1</v>
      </c>
      <c r="D30" s="111">
        <v>4326</v>
      </c>
    </row>
    <row r="31" spans="1:4" x14ac:dyDescent="0.2">
      <c r="A31" s="69" t="s">
        <v>134</v>
      </c>
      <c r="B31" s="120">
        <v>43349</v>
      </c>
      <c r="C31" s="68">
        <v>1</v>
      </c>
      <c r="D31" s="111">
        <v>8749</v>
      </c>
    </row>
    <row r="32" spans="1:4" x14ac:dyDescent="0.2">
      <c r="A32" s="69" t="s">
        <v>134</v>
      </c>
      <c r="B32" s="120">
        <v>43349</v>
      </c>
      <c r="C32" s="68">
        <v>10</v>
      </c>
      <c r="D32" s="111" t="s">
        <v>328</v>
      </c>
    </row>
    <row r="33" spans="1:4" x14ac:dyDescent="0.2">
      <c r="A33" s="69" t="s">
        <v>135</v>
      </c>
      <c r="B33" s="120">
        <v>43349</v>
      </c>
      <c r="C33" s="68">
        <v>1</v>
      </c>
      <c r="D33" s="111">
        <v>1256</v>
      </c>
    </row>
    <row r="34" spans="1:4" x14ac:dyDescent="0.2">
      <c r="A34" s="69" t="s">
        <v>135</v>
      </c>
      <c r="B34" s="120">
        <v>43349</v>
      </c>
      <c r="C34" s="68">
        <v>129</v>
      </c>
      <c r="D34" s="111">
        <v>5245</v>
      </c>
    </row>
    <row r="35" spans="1:4" x14ac:dyDescent="0.2">
      <c r="A35" s="69" t="s">
        <v>135</v>
      </c>
      <c r="B35" s="120">
        <v>43349</v>
      </c>
      <c r="C35" s="68">
        <v>10</v>
      </c>
      <c r="D35" s="111">
        <v>1049</v>
      </c>
    </row>
    <row r="36" spans="1:4" x14ac:dyDescent="0.2">
      <c r="A36" s="69" t="s">
        <v>135</v>
      </c>
      <c r="B36" s="120">
        <v>43349</v>
      </c>
      <c r="C36" s="68">
        <v>5</v>
      </c>
      <c r="D36" s="111">
        <v>3640</v>
      </c>
    </row>
    <row r="37" spans="1:4" x14ac:dyDescent="0.2">
      <c r="A37" s="69" t="s">
        <v>148</v>
      </c>
      <c r="B37" s="120">
        <v>43349</v>
      </c>
      <c r="C37" s="68">
        <v>1</v>
      </c>
      <c r="D37" s="111">
        <v>4801</v>
      </c>
    </row>
    <row r="38" spans="1:4" x14ac:dyDescent="0.2">
      <c r="A38" s="69" t="s">
        <v>148</v>
      </c>
      <c r="B38" s="120">
        <v>43349</v>
      </c>
      <c r="C38" s="68">
        <v>20</v>
      </c>
      <c r="D38" s="111">
        <v>6543</v>
      </c>
    </row>
    <row r="39" spans="1:4" x14ac:dyDescent="0.2">
      <c r="A39" s="69" t="s">
        <v>148</v>
      </c>
      <c r="B39" s="120">
        <v>43349</v>
      </c>
      <c r="C39" s="68">
        <v>50</v>
      </c>
      <c r="D39" s="111">
        <v>1791</v>
      </c>
    </row>
    <row r="40" spans="1:4" x14ac:dyDescent="0.2">
      <c r="A40" s="69" t="s">
        <v>142</v>
      </c>
      <c r="B40" s="120">
        <v>43349</v>
      </c>
      <c r="C40" s="68">
        <v>30</v>
      </c>
      <c r="D40" s="111">
        <v>6206</v>
      </c>
    </row>
    <row r="41" spans="1:4" x14ac:dyDescent="0.2">
      <c r="A41" s="69" t="s">
        <v>148</v>
      </c>
      <c r="B41" s="120">
        <v>43349</v>
      </c>
      <c r="C41" s="68">
        <v>35</v>
      </c>
      <c r="D41" s="111" t="s">
        <v>329</v>
      </c>
    </row>
    <row r="42" spans="1:4" x14ac:dyDescent="0.2">
      <c r="A42" s="69" t="s">
        <v>148</v>
      </c>
      <c r="B42" s="120">
        <v>43349</v>
      </c>
      <c r="C42" s="68">
        <v>200</v>
      </c>
      <c r="D42" s="111">
        <v>1851</v>
      </c>
    </row>
    <row r="43" spans="1:4" x14ac:dyDescent="0.2">
      <c r="A43" s="69" t="s">
        <v>136</v>
      </c>
      <c r="B43" s="120">
        <v>43349</v>
      </c>
      <c r="C43" s="68">
        <v>5</v>
      </c>
      <c r="D43" s="111" t="s">
        <v>330</v>
      </c>
    </row>
    <row r="44" spans="1:4" x14ac:dyDescent="0.2">
      <c r="A44" s="69" t="s">
        <v>136</v>
      </c>
      <c r="B44" s="120">
        <v>43349</v>
      </c>
      <c r="C44" s="68">
        <v>30</v>
      </c>
      <c r="D44" s="111">
        <v>8950</v>
      </c>
    </row>
    <row r="45" spans="1:4" x14ac:dyDescent="0.2">
      <c r="A45" s="69" t="s">
        <v>138</v>
      </c>
      <c r="B45" s="120">
        <v>43349</v>
      </c>
      <c r="C45" s="68">
        <v>1</v>
      </c>
      <c r="D45" s="111" t="s">
        <v>331</v>
      </c>
    </row>
    <row r="46" spans="1:4" x14ac:dyDescent="0.2">
      <c r="A46" s="69" t="s">
        <v>242</v>
      </c>
      <c r="B46" s="120">
        <v>43349</v>
      </c>
      <c r="C46" s="68">
        <v>10</v>
      </c>
      <c r="D46" s="111">
        <v>2071</v>
      </c>
    </row>
    <row r="47" spans="1:4" x14ac:dyDescent="0.2">
      <c r="A47" s="69" t="s">
        <v>139</v>
      </c>
      <c r="B47" s="120">
        <v>43349</v>
      </c>
      <c r="C47" s="68">
        <v>1</v>
      </c>
      <c r="D47" s="111">
        <v>1335</v>
      </c>
    </row>
    <row r="48" spans="1:4" x14ac:dyDescent="0.2">
      <c r="A48" s="69" t="s">
        <v>141</v>
      </c>
      <c r="B48" s="120">
        <v>43349</v>
      </c>
      <c r="C48" s="68">
        <v>3710</v>
      </c>
      <c r="D48" s="111">
        <v>2573</v>
      </c>
    </row>
    <row r="49" spans="1:4" x14ac:dyDescent="0.2">
      <c r="A49" s="69" t="s">
        <v>141</v>
      </c>
      <c r="B49" s="120">
        <v>43349</v>
      </c>
      <c r="C49" s="68">
        <v>135</v>
      </c>
      <c r="D49" s="111">
        <v>3604</v>
      </c>
    </row>
    <row r="50" spans="1:4" x14ac:dyDescent="0.2">
      <c r="A50" s="69" t="s">
        <v>142</v>
      </c>
      <c r="B50" s="120">
        <v>43349</v>
      </c>
      <c r="C50" s="68">
        <v>30</v>
      </c>
      <c r="D50" s="111">
        <v>6440</v>
      </c>
    </row>
    <row r="51" spans="1:4" x14ac:dyDescent="0.2">
      <c r="A51" s="126">
        <v>43347</v>
      </c>
      <c r="B51" s="128" t="s">
        <v>545</v>
      </c>
      <c r="C51" s="127">
        <v>70</v>
      </c>
      <c r="D51" s="89">
        <v>8848</v>
      </c>
    </row>
    <row r="52" spans="1:4" x14ac:dyDescent="0.2">
      <c r="A52" s="126">
        <v>43347</v>
      </c>
      <c r="B52" s="128" t="s">
        <v>545</v>
      </c>
      <c r="C52" s="127">
        <v>5</v>
      </c>
      <c r="D52" s="89">
        <v>7815</v>
      </c>
    </row>
    <row r="53" spans="1:4" x14ac:dyDescent="0.2">
      <c r="A53" s="126">
        <v>43350</v>
      </c>
      <c r="B53" s="128" t="s">
        <v>545</v>
      </c>
      <c r="C53" s="127">
        <v>10</v>
      </c>
      <c r="D53" s="89">
        <v>5037</v>
      </c>
    </row>
    <row r="54" spans="1:4" x14ac:dyDescent="0.2">
      <c r="A54" s="126">
        <v>43355</v>
      </c>
      <c r="B54" s="128" t="s">
        <v>545</v>
      </c>
      <c r="C54" s="127">
        <v>115</v>
      </c>
      <c r="D54" s="89">
        <v>7128</v>
      </c>
    </row>
    <row r="55" spans="1:4" x14ac:dyDescent="0.2">
      <c r="A55" s="126">
        <v>43359</v>
      </c>
      <c r="B55" s="128" t="s">
        <v>545</v>
      </c>
      <c r="C55" s="127">
        <v>100</v>
      </c>
      <c r="D55" s="89">
        <v>2195</v>
      </c>
    </row>
    <row r="56" spans="1:4" x14ac:dyDescent="0.2">
      <c r="A56" s="126">
        <v>43359</v>
      </c>
      <c r="B56" s="128" t="s">
        <v>545</v>
      </c>
      <c r="C56" s="127">
        <v>0.5</v>
      </c>
      <c r="D56" s="89">
        <v>9048</v>
      </c>
    </row>
    <row r="57" spans="1:4" x14ac:dyDescent="0.2">
      <c r="A57" s="126">
        <v>43361</v>
      </c>
      <c r="B57" s="128" t="s">
        <v>545</v>
      </c>
      <c r="C57" s="127">
        <v>50</v>
      </c>
      <c r="D57" s="89">
        <v>1266</v>
      </c>
    </row>
    <row r="58" spans="1:4" x14ac:dyDescent="0.2">
      <c r="A58" s="126">
        <v>43363</v>
      </c>
      <c r="B58" s="128" t="s">
        <v>545</v>
      </c>
      <c r="C58" s="127">
        <v>1</v>
      </c>
      <c r="D58" s="89">
        <v>5470</v>
      </c>
    </row>
    <row r="59" spans="1:4" x14ac:dyDescent="0.2">
      <c r="A59" s="126">
        <v>43371</v>
      </c>
      <c r="B59" s="128" t="s">
        <v>545</v>
      </c>
      <c r="C59" s="127">
        <v>0.82</v>
      </c>
      <c r="D59" s="89">
        <v>1358</v>
      </c>
    </row>
    <row r="60" spans="1:4" x14ac:dyDescent="0.2">
      <c r="A60" s="126">
        <v>43373</v>
      </c>
      <c r="B60" s="128" t="s">
        <v>545</v>
      </c>
      <c r="C60" s="127">
        <v>50</v>
      </c>
      <c r="D60" s="89">
        <v>7791</v>
      </c>
    </row>
    <row r="61" spans="1:4" ht="30" customHeight="1" x14ac:dyDescent="0.2">
      <c r="A61" s="154" t="s">
        <v>28</v>
      </c>
      <c r="B61" s="155"/>
      <c r="C61" s="8">
        <f>SUM(C9:C50)-SUM(C9:C50)*5%</f>
        <v>34484.563000000002</v>
      </c>
      <c r="D61" s="21"/>
    </row>
    <row r="62" spans="1:4" ht="30" customHeight="1" x14ac:dyDescent="0.2">
      <c r="A62" s="154" t="s">
        <v>42</v>
      </c>
      <c r="B62" s="155"/>
      <c r="C62" s="8">
        <f>SUM(C51:C60)-SUM(C51:C60)*5%</f>
        <v>382.20400000000001</v>
      </c>
      <c r="D62" s="21"/>
    </row>
  </sheetData>
  <sheetProtection formatCells="0" formatColumns="0" formatRows="0" insertColumns="0" insertRows="0" insertHyperlinks="0" deleteColumns="0" deleteRows="0" sort="0" autoFilter="0" pivotTables="0"/>
  <mergeCells count="7">
    <mergeCell ref="A62:B62"/>
    <mergeCell ref="A61:B61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02"/>
  <sheetViews>
    <sheetView showGridLines="0" workbookViewId="0">
      <selection activeCell="C101" sqref="C101"/>
    </sheetView>
  </sheetViews>
  <sheetFormatPr baseColWidth="10" defaultRowHeight="15" x14ac:dyDescent="0.2"/>
  <cols>
    <col min="1" max="2" width="20.6640625" customWidth="1"/>
    <col min="3" max="3" width="15.6640625" style="43" customWidth="1"/>
    <col min="4" max="4" width="35" customWidth="1"/>
    <col min="5" max="256" width="8.83203125" customWidth="1"/>
  </cols>
  <sheetData>
    <row r="1" spans="1:4" ht="19" x14ac:dyDescent="0.25">
      <c r="B1" s="151" t="s">
        <v>16</v>
      </c>
      <c r="C1" s="151"/>
      <c r="D1" s="151"/>
    </row>
    <row r="2" spans="1:4" ht="19" x14ac:dyDescent="0.25">
      <c r="B2" s="151" t="s">
        <v>17</v>
      </c>
      <c r="C2" s="151"/>
      <c r="D2" s="151"/>
    </row>
    <row r="3" spans="1:4" ht="18" customHeight="1" x14ac:dyDescent="0.25">
      <c r="C3" s="42"/>
      <c r="D3" s="5"/>
    </row>
    <row r="4" spans="1:4" ht="19" x14ac:dyDescent="0.2">
      <c r="B4" s="152" t="s">
        <v>31</v>
      </c>
      <c r="C4" s="152"/>
      <c r="D4" s="152"/>
    </row>
    <row r="5" spans="1:4" ht="19" x14ac:dyDescent="0.2">
      <c r="B5" s="152" t="s">
        <v>332</v>
      </c>
      <c r="C5" s="152"/>
      <c r="D5" s="152"/>
    </row>
    <row r="6" spans="1:4" ht="19" x14ac:dyDescent="0.25">
      <c r="C6" s="153"/>
      <c r="D6" s="153"/>
    </row>
    <row r="8" spans="1:4" s="48" customFormat="1" ht="32" x14ac:dyDescent="0.2">
      <c r="A8" s="93" t="s">
        <v>14</v>
      </c>
      <c r="B8" s="94" t="s">
        <v>20</v>
      </c>
      <c r="C8" s="95" t="s">
        <v>7</v>
      </c>
      <c r="D8" s="96" t="s">
        <v>29</v>
      </c>
    </row>
    <row r="9" spans="1:4" x14ac:dyDescent="0.2">
      <c r="A9" s="110">
        <v>43319.053668981003</v>
      </c>
      <c r="B9" s="113">
        <v>43362</v>
      </c>
      <c r="C9" s="112">
        <v>50</v>
      </c>
      <c r="D9" s="111" t="s">
        <v>280</v>
      </c>
    </row>
    <row r="10" spans="1:4" x14ac:dyDescent="0.2">
      <c r="A10" s="110">
        <v>43319.054502314997</v>
      </c>
      <c r="B10" s="113">
        <v>43362</v>
      </c>
      <c r="C10" s="112">
        <v>50</v>
      </c>
      <c r="D10" s="111" t="s">
        <v>280</v>
      </c>
    </row>
    <row r="11" spans="1:4" x14ac:dyDescent="0.2">
      <c r="A11" s="110">
        <v>43319.631493055997</v>
      </c>
      <c r="B11" s="113">
        <v>43362</v>
      </c>
      <c r="C11" s="112">
        <v>15</v>
      </c>
      <c r="D11" s="111" t="s">
        <v>281</v>
      </c>
    </row>
    <row r="12" spans="1:4" x14ac:dyDescent="0.2">
      <c r="A12" s="110">
        <v>43320.515347221997</v>
      </c>
      <c r="B12" s="113">
        <v>43362</v>
      </c>
      <c r="C12" s="112">
        <v>200</v>
      </c>
      <c r="D12" s="111" t="s">
        <v>282</v>
      </c>
    </row>
    <row r="13" spans="1:4" x14ac:dyDescent="0.2">
      <c r="A13" s="110">
        <v>43320.630023147998</v>
      </c>
      <c r="B13" s="113">
        <v>43362</v>
      </c>
      <c r="C13" s="112">
        <v>20</v>
      </c>
      <c r="D13" s="111" t="s">
        <v>283</v>
      </c>
    </row>
    <row r="14" spans="1:4" x14ac:dyDescent="0.2">
      <c r="A14" s="110">
        <v>43320.678159722003</v>
      </c>
      <c r="B14" s="113">
        <v>43362</v>
      </c>
      <c r="C14" s="112">
        <v>200</v>
      </c>
      <c r="D14" s="111" t="s">
        <v>284</v>
      </c>
    </row>
    <row r="15" spans="1:4" x14ac:dyDescent="0.2">
      <c r="A15" s="110">
        <v>43320.797164352</v>
      </c>
      <c r="B15" s="113">
        <v>43362</v>
      </c>
      <c r="C15" s="112">
        <v>700</v>
      </c>
      <c r="D15" s="111" t="s">
        <v>285</v>
      </c>
    </row>
    <row r="16" spans="1:4" x14ac:dyDescent="0.2">
      <c r="A16" s="110">
        <v>43320.831099536997</v>
      </c>
      <c r="B16" s="113">
        <v>43362</v>
      </c>
      <c r="C16" s="112">
        <v>20</v>
      </c>
      <c r="D16" s="111" t="s">
        <v>286</v>
      </c>
    </row>
    <row r="17" spans="1:4" x14ac:dyDescent="0.2">
      <c r="A17" s="110">
        <v>43320.841099537</v>
      </c>
      <c r="B17" s="113">
        <v>43362</v>
      </c>
      <c r="C17" s="112">
        <v>50</v>
      </c>
      <c r="D17" s="111" t="s">
        <v>287</v>
      </c>
    </row>
    <row r="18" spans="1:4" x14ac:dyDescent="0.2">
      <c r="A18" s="110">
        <v>43320.928784721997</v>
      </c>
      <c r="B18" s="113">
        <v>43362</v>
      </c>
      <c r="C18" s="112">
        <v>30</v>
      </c>
      <c r="D18" s="111" t="s">
        <v>288</v>
      </c>
    </row>
    <row r="19" spans="1:4" x14ac:dyDescent="0.2">
      <c r="A19" s="110">
        <v>43320.969710648002</v>
      </c>
      <c r="B19" s="113">
        <v>43362</v>
      </c>
      <c r="C19" s="112">
        <v>150</v>
      </c>
      <c r="D19" s="111" t="s">
        <v>289</v>
      </c>
    </row>
    <row r="20" spans="1:4" x14ac:dyDescent="0.2">
      <c r="A20" s="110">
        <v>43320.970983796004</v>
      </c>
      <c r="B20" s="113">
        <v>43362</v>
      </c>
      <c r="C20" s="112">
        <v>100</v>
      </c>
      <c r="D20" s="111" t="s">
        <v>290</v>
      </c>
    </row>
    <row r="21" spans="1:4" x14ac:dyDescent="0.2">
      <c r="A21" s="110">
        <v>43320.972083332999</v>
      </c>
      <c r="B21" s="113">
        <v>43362</v>
      </c>
      <c r="C21" s="112">
        <v>50</v>
      </c>
      <c r="D21" s="111" t="s">
        <v>291</v>
      </c>
    </row>
    <row r="22" spans="1:4" x14ac:dyDescent="0.2">
      <c r="A22" s="110">
        <v>43320.986898148003</v>
      </c>
      <c r="B22" s="113">
        <v>43362</v>
      </c>
      <c r="C22" s="112">
        <v>150</v>
      </c>
      <c r="D22" s="111" t="s">
        <v>292</v>
      </c>
    </row>
    <row r="23" spans="1:4" x14ac:dyDescent="0.2">
      <c r="A23" s="110">
        <v>43321.160393519</v>
      </c>
      <c r="B23" s="113">
        <v>43362</v>
      </c>
      <c r="C23" s="112">
        <v>30</v>
      </c>
      <c r="D23" s="111" t="s">
        <v>293</v>
      </c>
    </row>
    <row r="24" spans="1:4" x14ac:dyDescent="0.2">
      <c r="A24" s="110">
        <v>43321.591967592998</v>
      </c>
      <c r="B24" s="113">
        <v>43362</v>
      </c>
      <c r="C24" s="112">
        <v>15</v>
      </c>
      <c r="D24" s="111" t="s">
        <v>294</v>
      </c>
    </row>
    <row r="25" spans="1:4" x14ac:dyDescent="0.2">
      <c r="A25" s="110">
        <v>43321.76005787</v>
      </c>
      <c r="B25" s="113">
        <v>43362</v>
      </c>
      <c r="C25" s="112">
        <v>10</v>
      </c>
      <c r="D25" s="111" t="s">
        <v>295</v>
      </c>
    </row>
    <row r="26" spans="1:4" x14ac:dyDescent="0.2">
      <c r="A26" s="110">
        <v>43321.956666667</v>
      </c>
      <c r="B26" s="113">
        <v>43362</v>
      </c>
      <c r="C26" s="112">
        <v>100</v>
      </c>
      <c r="D26" s="111" t="s">
        <v>296</v>
      </c>
    </row>
    <row r="27" spans="1:4" x14ac:dyDescent="0.2">
      <c r="A27" s="110">
        <v>43322.694571758999</v>
      </c>
      <c r="B27" s="113">
        <v>43362</v>
      </c>
      <c r="C27" s="112">
        <v>300</v>
      </c>
      <c r="D27" s="111" t="s">
        <v>297</v>
      </c>
    </row>
    <row r="28" spans="1:4" x14ac:dyDescent="0.2">
      <c r="A28" s="110">
        <v>43324.526458332999</v>
      </c>
      <c r="B28" s="113">
        <v>43362</v>
      </c>
      <c r="C28" s="112">
        <v>200</v>
      </c>
      <c r="D28" s="111" t="s">
        <v>298</v>
      </c>
    </row>
    <row r="29" spans="1:4" x14ac:dyDescent="0.2">
      <c r="A29" s="110">
        <v>43324.759965277997</v>
      </c>
      <c r="B29" s="113">
        <v>43362</v>
      </c>
      <c r="C29" s="112">
        <v>200</v>
      </c>
      <c r="D29" s="111" t="s">
        <v>299</v>
      </c>
    </row>
    <row r="30" spans="1:4" x14ac:dyDescent="0.2">
      <c r="A30" s="110">
        <v>43330.397557869997</v>
      </c>
      <c r="B30" s="113">
        <v>43362</v>
      </c>
      <c r="C30" s="112">
        <v>10</v>
      </c>
      <c r="D30" s="111" t="s">
        <v>300</v>
      </c>
    </row>
    <row r="31" spans="1:4" x14ac:dyDescent="0.2">
      <c r="A31" s="110">
        <v>43330.856608795999</v>
      </c>
      <c r="B31" s="113">
        <v>43362</v>
      </c>
      <c r="C31" s="112">
        <v>146</v>
      </c>
      <c r="D31" s="111" t="s">
        <v>301</v>
      </c>
    </row>
    <row r="32" spans="1:4" x14ac:dyDescent="0.2">
      <c r="A32" s="110">
        <v>43330.877824073999</v>
      </c>
      <c r="B32" s="113">
        <v>43362</v>
      </c>
      <c r="C32" s="112">
        <v>100</v>
      </c>
      <c r="D32" s="111" t="s">
        <v>302</v>
      </c>
    </row>
    <row r="33" spans="1:4" x14ac:dyDescent="0.2">
      <c r="A33" s="110">
        <v>43331.650266204</v>
      </c>
      <c r="B33" s="113">
        <v>43362</v>
      </c>
      <c r="C33" s="112">
        <v>100</v>
      </c>
      <c r="D33" s="111" t="s">
        <v>303</v>
      </c>
    </row>
    <row r="34" spans="1:4" x14ac:dyDescent="0.2">
      <c r="A34" s="110">
        <v>43332.489340278</v>
      </c>
      <c r="B34" s="113">
        <v>43362</v>
      </c>
      <c r="C34" s="112">
        <v>10</v>
      </c>
      <c r="D34" s="111" t="s">
        <v>304</v>
      </c>
    </row>
    <row r="35" spans="1:4" x14ac:dyDescent="0.2">
      <c r="A35" s="110">
        <v>43332.489687499998</v>
      </c>
      <c r="B35" s="113">
        <v>43362</v>
      </c>
      <c r="C35" s="112">
        <v>20</v>
      </c>
      <c r="D35" s="111" t="s">
        <v>305</v>
      </c>
    </row>
    <row r="36" spans="1:4" x14ac:dyDescent="0.2">
      <c r="A36" s="110">
        <v>43332.494918981</v>
      </c>
      <c r="B36" s="113">
        <v>43362</v>
      </c>
      <c r="C36" s="112">
        <v>30</v>
      </c>
      <c r="D36" s="111" t="s">
        <v>306</v>
      </c>
    </row>
    <row r="37" spans="1:4" x14ac:dyDescent="0.2">
      <c r="A37" s="110">
        <v>43332.534409722</v>
      </c>
      <c r="B37" s="113">
        <v>43362</v>
      </c>
      <c r="C37" s="112">
        <v>50</v>
      </c>
      <c r="D37" s="111" t="s">
        <v>307</v>
      </c>
    </row>
    <row r="38" spans="1:4" x14ac:dyDescent="0.2">
      <c r="A38" s="110">
        <v>43333.993738425997</v>
      </c>
      <c r="B38" s="113">
        <v>43362</v>
      </c>
      <c r="C38" s="112">
        <v>30</v>
      </c>
      <c r="D38" s="111" t="s">
        <v>308</v>
      </c>
    </row>
    <row r="39" spans="1:4" x14ac:dyDescent="0.2">
      <c r="A39" s="110">
        <v>43334.699062500003</v>
      </c>
      <c r="B39" s="113">
        <v>43362</v>
      </c>
      <c r="C39" s="112">
        <v>1000</v>
      </c>
      <c r="D39" s="111" t="s">
        <v>309</v>
      </c>
    </row>
    <row r="40" spans="1:4" x14ac:dyDescent="0.2">
      <c r="A40" s="110">
        <v>43334.723356481001</v>
      </c>
      <c r="B40" s="113">
        <v>43362</v>
      </c>
      <c r="C40" s="112">
        <v>90</v>
      </c>
      <c r="D40" s="111" t="s">
        <v>310</v>
      </c>
    </row>
    <row r="41" spans="1:4" x14ac:dyDescent="0.2">
      <c r="A41" s="110">
        <v>43334.801967592997</v>
      </c>
      <c r="B41" s="113">
        <v>43362</v>
      </c>
      <c r="C41" s="112">
        <v>200</v>
      </c>
      <c r="D41" s="111" t="s">
        <v>311</v>
      </c>
    </row>
    <row r="42" spans="1:4" x14ac:dyDescent="0.2">
      <c r="A42" s="110">
        <v>43334.808564815001</v>
      </c>
      <c r="B42" s="113">
        <v>43362</v>
      </c>
      <c r="C42" s="112">
        <v>300</v>
      </c>
      <c r="D42" s="111" t="s">
        <v>312</v>
      </c>
    </row>
    <row r="43" spans="1:4" x14ac:dyDescent="0.2">
      <c r="A43" s="110">
        <v>43334.831504629998</v>
      </c>
      <c r="B43" s="113">
        <v>43362</v>
      </c>
      <c r="C43" s="112">
        <v>100</v>
      </c>
      <c r="D43" s="111" t="s">
        <v>313</v>
      </c>
    </row>
    <row r="44" spans="1:4" x14ac:dyDescent="0.2">
      <c r="A44" s="110">
        <v>43334.867164351999</v>
      </c>
      <c r="B44" s="113">
        <v>43362</v>
      </c>
      <c r="C44" s="112">
        <v>490</v>
      </c>
      <c r="D44" s="111" t="s">
        <v>314</v>
      </c>
    </row>
    <row r="45" spans="1:4" x14ac:dyDescent="0.2">
      <c r="A45" s="110">
        <v>43334.913900462998</v>
      </c>
      <c r="B45" s="113">
        <v>43362</v>
      </c>
      <c r="C45" s="112">
        <v>100</v>
      </c>
      <c r="D45" s="111" t="s">
        <v>315</v>
      </c>
    </row>
    <row r="46" spans="1:4" x14ac:dyDescent="0.2">
      <c r="A46" s="110">
        <v>43335.294999999998</v>
      </c>
      <c r="B46" s="113">
        <v>43362</v>
      </c>
      <c r="C46" s="112">
        <v>100</v>
      </c>
      <c r="D46" s="111" t="s">
        <v>278</v>
      </c>
    </row>
    <row r="47" spans="1:4" x14ac:dyDescent="0.2">
      <c r="A47" s="110">
        <v>43335.371979167001</v>
      </c>
      <c r="B47" s="113">
        <v>43362</v>
      </c>
      <c r="C47" s="112">
        <v>200</v>
      </c>
      <c r="D47" s="111" t="s">
        <v>316</v>
      </c>
    </row>
    <row r="48" spans="1:4" x14ac:dyDescent="0.2">
      <c r="A48" s="110">
        <v>43335.518553241003</v>
      </c>
      <c r="B48" s="113">
        <v>43362</v>
      </c>
      <c r="C48" s="112">
        <v>200</v>
      </c>
      <c r="D48" s="111" t="s">
        <v>317</v>
      </c>
    </row>
    <row r="49" spans="1:4" x14ac:dyDescent="0.2">
      <c r="A49" s="110">
        <v>43335.631249999999</v>
      </c>
      <c r="B49" s="113">
        <v>43362</v>
      </c>
      <c r="C49" s="112">
        <v>100</v>
      </c>
      <c r="D49" s="111" t="s">
        <v>318</v>
      </c>
    </row>
    <row r="50" spans="1:4" x14ac:dyDescent="0.2">
      <c r="A50" s="110">
        <v>43336.622303240998</v>
      </c>
      <c r="B50" s="113">
        <v>43362</v>
      </c>
      <c r="C50" s="112">
        <v>300</v>
      </c>
      <c r="D50" s="111" t="s">
        <v>319</v>
      </c>
    </row>
    <row r="51" spans="1:4" x14ac:dyDescent="0.2">
      <c r="A51" s="110">
        <v>43336.907789352001</v>
      </c>
      <c r="B51" s="113">
        <v>43362</v>
      </c>
      <c r="C51" s="112">
        <v>100</v>
      </c>
      <c r="D51" s="111" t="s">
        <v>320</v>
      </c>
    </row>
    <row r="52" spans="1:4" x14ac:dyDescent="0.2">
      <c r="A52" s="110">
        <v>43336.909259259002</v>
      </c>
      <c r="B52" s="113">
        <v>43362</v>
      </c>
      <c r="C52" s="112">
        <v>10</v>
      </c>
      <c r="D52" s="111" t="s">
        <v>307</v>
      </c>
    </row>
    <row r="53" spans="1:4" x14ac:dyDescent="0.2">
      <c r="A53" s="110">
        <v>43339.284861111002</v>
      </c>
      <c r="B53" s="113">
        <v>43362</v>
      </c>
      <c r="C53" s="112">
        <v>50</v>
      </c>
      <c r="D53" s="111" t="s">
        <v>321</v>
      </c>
    </row>
    <row r="54" spans="1:4" x14ac:dyDescent="0.2">
      <c r="A54" s="110">
        <v>43339.623287037</v>
      </c>
      <c r="B54" s="113">
        <v>43362</v>
      </c>
      <c r="C54" s="112">
        <v>500</v>
      </c>
      <c r="D54" s="111" t="s">
        <v>322</v>
      </c>
    </row>
    <row r="55" spans="1:4" x14ac:dyDescent="0.2">
      <c r="A55" s="110">
        <v>43341.035428240997</v>
      </c>
      <c r="B55" s="113">
        <v>43362</v>
      </c>
      <c r="C55" s="112">
        <v>50</v>
      </c>
      <c r="D55" s="111" t="s">
        <v>323</v>
      </c>
    </row>
    <row r="56" spans="1:4" x14ac:dyDescent="0.2">
      <c r="A56" s="110">
        <v>43342.468703703998</v>
      </c>
      <c r="B56" s="113">
        <v>43362</v>
      </c>
      <c r="C56" s="112">
        <v>100</v>
      </c>
      <c r="D56" s="111" t="s">
        <v>324</v>
      </c>
    </row>
    <row r="57" spans="1:4" x14ac:dyDescent="0.2">
      <c r="A57" s="110">
        <v>43342.778020833</v>
      </c>
      <c r="B57" s="113">
        <v>43362</v>
      </c>
      <c r="C57" s="112">
        <v>300</v>
      </c>
      <c r="D57" s="111" t="s">
        <v>325</v>
      </c>
    </row>
    <row r="58" spans="1:4" x14ac:dyDescent="0.2">
      <c r="A58" s="110">
        <v>43343.952893519003</v>
      </c>
      <c r="B58" s="113">
        <v>43362</v>
      </c>
      <c r="C58" s="112">
        <v>200</v>
      </c>
      <c r="D58" s="111" t="s">
        <v>279</v>
      </c>
    </row>
    <row r="59" spans="1:4" x14ac:dyDescent="0.2">
      <c r="A59" s="123">
        <v>43345.461840278003</v>
      </c>
      <c r="B59" s="113">
        <v>43362</v>
      </c>
      <c r="C59" s="124">
        <v>200</v>
      </c>
      <c r="D59" s="125" t="s">
        <v>319</v>
      </c>
    </row>
    <row r="60" spans="1:4" x14ac:dyDescent="0.2">
      <c r="A60" s="123">
        <v>43347.301261574001</v>
      </c>
      <c r="B60" s="113">
        <v>43362</v>
      </c>
      <c r="C60" s="124">
        <v>100</v>
      </c>
      <c r="D60" s="125" t="s">
        <v>278</v>
      </c>
    </row>
    <row r="61" spans="1:4" x14ac:dyDescent="0.2">
      <c r="A61" s="123">
        <v>43347.773344907</v>
      </c>
      <c r="B61" s="113">
        <v>43362</v>
      </c>
      <c r="C61" s="124">
        <v>5</v>
      </c>
      <c r="D61" s="125" t="s">
        <v>546</v>
      </c>
    </row>
    <row r="62" spans="1:4" x14ac:dyDescent="0.2">
      <c r="A62" s="123">
        <v>43347.911874999998</v>
      </c>
      <c r="B62" s="113">
        <v>43362</v>
      </c>
      <c r="C62" s="124">
        <v>100</v>
      </c>
      <c r="D62" s="125" t="s">
        <v>547</v>
      </c>
    </row>
    <row r="63" spans="1:4" x14ac:dyDescent="0.2">
      <c r="A63" s="123">
        <v>43348.855891204003</v>
      </c>
      <c r="B63" s="113">
        <v>43362</v>
      </c>
      <c r="C63" s="124">
        <v>50</v>
      </c>
      <c r="D63" s="125" t="s">
        <v>548</v>
      </c>
    </row>
    <row r="64" spans="1:4" x14ac:dyDescent="0.2">
      <c r="A64" s="123">
        <v>43349.615358796</v>
      </c>
      <c r="B64" s="113">
        <v>43362</v>
      </c>
      <c r="C64" s="124">
        <v>500</v>
      </c>
      <c r="D64" s="125" t="s">
        <v>549</v>
      </c>
    </row>
    <row r="65" spans="1:4" x14ac:dyDescent="0.2">
      <c r="A65" s="123">
        <v>43349.932650463001</v>
      </c>
      <c r="B65" s="113">
        <v>43362</v>
      </c>
      <c r="C65" s="124">
        <v>50</v>
      </c>
      <c r="D65" s="125" t="s">
        <v>550</v>
      </c>
    </row>
    <row r="66" spans="1:4" x14ac:dyDescent="0.2">
      <c r="A66" s="123">
        <v>43351.112418981</v>
      </c>
      <c r="B66" s="113">
        <v>43362</v>
      </c>
      <c r="C66" s="124">
        <v>150</v>
      </c>
      <c r="D66" s="125" t="s">
        <v>551</v>
      </c>
    </row>
    <row r="67" spans="1:4" x14ac:dyDescent="0.2">
      <c r="A67" s="123">
        <v>43351.600972221997</v>
      </c>
      <c r="B67" s="113">
        <v>43362</v>
      </c>
      <c r="C67" s="124">
        <v>100</v>
      </c>
      <c r="D67" s="125" t="s">
        <v>552</v>
      </c>
    </row>
    <row r="68" spans="1:4" x14ac:dyDescent="0.2">
      <c r="A68" s="123">
        <v>43351.616747685002</v>
      </c>
      <c r="B68" s="113">
        <v>43362</v>
      </c>
      <c r="C68" s="124">
        <v>150</v>
      </c>
      <c r="D68" s="125" t="s">
        <v>553</v>
      </c>
    </row>
    <row r="69" spans="1:4" x14ac:dyDescent="0.2">
      <c r="A69" s="123">
        <v>43353.819849537002</v>
      </c>
      <c r="B69" s="113">
        <v>43362</v>
      </c>
      <c r="C69" s="124">
        <v>500</v>
      </c>
      <c r="D69" s="125" t="s">
        <v>285</v>
      </c>
    </row>
    <row r="70" spans="1:4" x14ac:dyDescent="0.2">
      <c r="A70" s="123">
        <v>43355.616562499999</v>
      </c>
      <c r="B70" s="113">
        <v>43362</v>
      </c>
      <c r="C70" s="124">
        <v>250</v>
      </c>
      <c r="D70" s="125" t="s">
        <v>554</v>
      </c>
    </row>
    <row r="71" spans="1:4" x14ac:dyDescent="0.2">
      <c r="A71" s="123">
        <v>43357.36912037</v>
      </c>
      <c r="B71" s="113">
        <v>43362</v>
      </c>
      <c r="C71" s="124">
        <v>200</v>
      </c>
      <c r="D71" s="125" t="s">
        <v>555</v>
      </c>
    </row>
    <row r="72" spans="1:4" x14ac:dyDescent="0.2">
      <c r="A72" s="123">
        <v>43357.487858795997</v>
      </c>
      <c r="B72" s="113">
        <v>43362</v>
      </c>
      <c r="C72" s="124">
        <v>777</v>
      </c>
      <c r="D72" s="125" t="s">
        <v>556</v>
      </c>
    </row>
    <row r="73" spans="1:4" x14ac:dyDescent="0.2">
      <c r="A73" s="123">
        <v>43358.068182870004</v>
      </c>
      <c r="B73" s="113">
        <v>43362</v>
      </c>
      <c r="C73" s="124">
        <v>100</v>
      </c>
      <c r="D73" s="125" t="s">
        <v>557</v>
      </c>
    </row>
    <row r="74" spans="1:4" x14ac:dyDescent="0.2">
      <c r="A74" s="123">
        <v>43358.072002314999</v>
      </c>
      <c r="B74" s="113">
        <v>43362</v>
      </c>
      <c r="C74" s="124">
        <v>100</v>
      </c>
      <c r="D74" s="125" t="s">
        <v>557</v>
      </c>
    </row>
    <row r="75" spans="1:4" x14ac:dyDescent="0.2">
      <c r="A75" s="123">
        <v>43358.515960648001</v>
      </c>
      <c r="B75" s="113">
        <v>43362</v>
      </c>
      <c r="C75" s="124">
        <v>60</v>
      </c>
      <c r="D75" s="125" t="s">
        <v>558</v>
      </c>
    </row>
    <row r="76" spans="1:4" x14ac:dyDescent="0.2">
      <c r="A76" s="123">
        <v>43359.370185184998</v>
      </c>
      <c r="B76" s="113">
        <v>43362</v>
      </c>
      <c r="C76" s="124">
        <v>40</v>
      </c>
      <c r="D76" s="125" t="s">
        <v>559</v>
      </c>
    </row>
    <row r="77" spans="1:4" x14ac:dyDescent="0.2">
      <c r="A77" s="123">
        <v>43359.370914352003</v>
      </c>
      <c r="B77" s="113">
        <v>43362</v>
      </c>
      <c r="C77" s="124">
        <v>35</v>
      </c>
      <c r="D77" s="125" t="s">
        <v>559</v>
      </c>
    </row>
    <row r="78" spans="1:4" x14ac:dyDescent="0.2">
      <c r="A78" s="123">
        <v>43359.481504629999</v>
      </c>
      <c r="B78" s="113">
        <v>43362</v>
      </c>
      <c r="C78" s="124">
        <v>35</v>
      </c>
      <c r="D78" s="125" t="s">
        <v>559</v>
      </c>
    </row>
    <row r="79" spans="1:4" x14ac:dyDescent="0.2">
      <c r="A79" s="123">
        <v>43359.506458333002</v>
      </c>
      <c r="B79" s="113">
        <v>43362</v>
      </c>
      <c r="C79" s="124">
        <v>500</v>
      </c>
      <c r="D79" s="125" t="s">
        <v>560</v>
      </c>
    </row>
    <row r="80" spans="1:4" x14ac:dyDescent="0.2">
      <c r="A80" s="123">
        <v>43360.947407407002</v>
      </c>
      <c r="B80" s="113">
        <v>43362</v>
      </c>
      <c r="C80" s="124">
        <v>200</v>
      </c>
      <c r="D80" s="125" t="s">
        <v>561</v>
      </c>
    </row>
    <row r="81" spans="1:4" x14ac:dyDescent="0.2">
      <c r="A81" s="123">
        <v>43361.086724537003</v>
      </c>
      <c r="B81" s="123" t="s">
        <v>545</v>
      </c>
      <c r="C81" s="124">
        <v>300</v>
      </c>
      <c r="D81" s="125" t="s">
        <v>562</v>
      </c>
    </row>
    <row r="82" spans="1:4" x14ac:dyDescent="0.2">
      <c r="A82" s="123">
        <v>43361.387812499997</v>
      </c>
      <c r="B82" s="123" t="s">
        <v>545</v>
      </c>
      <c r="C82" s="124">
        <v>50</v>
      </c>
      <c r="D82" s="125" t="s">
        <v>563</v>
      </c>
    </row>
    <row r="83" spans="1:4" x14ac:dyDescent="0.2">
      <c r="A83" s="123">
        <v>43361.534166666999</v>
      </c>
      <c r="B83" s="123" t="s">
        <v>545</v>
      </c>
      <c r="C83" s="124">
        <v>50</v>
      </c>
      <c r="D83" s="125" t="s">
        <v>564</v>
      </c>
    </row>
    <row r="84" spans="1:4" x14ac:dyDescent="0.2">
      <c r="A84" s="123">
        <v>43361.610381944003</v>
      </c>
      <c r="B84" s="123" t="s">
        <v>545</v>
      </c>
      <c r="C84" s="124">
        <v>50</v>
      </c>
      <c r="D84" s="125" t="s">
        <v>310</v>
      </c>
    </row>
    <row r="85" spans="1:4" x14ac:dyDescent="0.2">
      <c r="A85" s="123">
        <v>43362.305879630003</v>
      </c>
      <c r="B85" s="123" t="s">
        <v>545</v>
      </c>
      <c r="C85" s="124">
        <v>200</v>
      </c>
      <c r="D85" s="125" t="s">
        <v>278</v>
      </c>
    </row>
    <row r="86" spans="1:4" x14ac:dyDescent="0.2">
      <c r="A86" s="123">
        <v>43362.543611111003</v>
      </c>
      <c r="B86" s="123" t="s">
        <v>545</v>
      </c>
      <c r="C86" s="124">
        <v>20</v>
      </c>
      <c r="D86" s="125" t="s">
        <v>565</v>
      </c>
    </row>
    <row r="87" spans="1:4" x14ac:dyDescent="0.2">
      <c r="A87" s="123">
        <v>43362.571817130003</v>
      </c>
      <c r="B87" s="123" t="s">
        <v>545</v>
      </c>
      <c r="C87" s="124">
        <v>200</v>
      </c>
      <c r="D87" s="125" t="s">
        <v>566</v>
      </c>
    </row>
    <row r="88" spans="1:4" x14ac:dyDescent="0.2">
      <c r="A88" s="123">
        <v>43362.759907407002</v>
      </c>
      <c r="B88" s="123" t="s">
        <v>545</v>
      </c>
      <c r="C88" s="124">
        <v>100</v>
      </c>
      <c r="D88" s="125" t="s">
        <v>567</v>
      </c>
    </row>
    <row r="89" spans="1:4" x14ac:dyDescent="0.2">
      <c r="A89" s="123">
        <v>43362.919479167002</v>
      </c>
      <c r="B89" s="123" t="s">
        <v>545</v>
      </c>
      <c r="C89" s="124">
        <v>50</v>
      </c>
      <c r="D89" s="125" t="s">
        <v>568</v>
      </c>
    </row>
    <row r="90" spans="1:4" x14ac:dyDescent="0.2">
      <c r="A90" s="123">
        <v>43363.862453704001</v>
      </c>
      <c r="B90" s="123" t="s">
        <v>545</v>
      </c>
      <c r="C90" s="124">
        <v>100</v>
      </c>
      <c r="D90" s="125" t="s">
        <v>569</v>
      </c>
    </row>
    <row r="91" spans="1:4" x14ac:dyDescent="0.2">
      <c r="A91" s="123">
        <v>43364.288935185003</v>
      </c>
      <c r="B91" s="123" t="s">
        <v>545</v>
      </c>
      <c r="C91" s="124">
        <v>50</v>
      </c>
      <c r="D91" s="125" t="s">
        <v>570</v>
      </c>
    </row>
    <row r="92" spans="1:4" x14ac:dyDescent="0.2">
      <c r="A92" s="123">
        <v>43368.732256944</v>
      </c>
      <c r="B92" s="123" t="s">
        <v>545</v>
      </c>
      <c r="C92" s="124">
        <v>100</v>
      </c>
      <c r="D92" s="125" t="s">
        <v>571</v>
      </c>
    </row>
    <row r="93" spans="1:4" x14ac:dyDescent="0.2">
      <c r="A93" s="123">
        <v>43368.863217593003</v>
      </c>
      <c r="B93" s="123" t="s">
        <v>545</v>
      </c>
      <c r="C93" s="124">
        <v>40</v>
      </c>
      <c r="D93" s="125" t="s">
        <v>572</v>
      </c>
    </row>
    <row r="94" spans="1:4" x14ac:dyDescent="0.2">
      <c r="A94" s="123">
        <v>43369.282384259001</v>
      </c>
      <c r="B94" s="123" t="s">
        <v>545</v>
      </c>
      <c r="C94" s="124">
        <v>50</v>
      </c>
      <c r="D94" s="125" t="s">
        <v>573</v>
      </c>
    </row>
    <row r="95" spans="1:4" x14ac:dyDescent="0.2">
      <c r="A95" s="123">
        <v>43369.569340278002</v>
      </c>
      <c r="B95" s="123" t="s">
        <v>545</v>
      </c>
      <c r="C95" s="124">
        <v>80</v>
      </c>
      <c r="D95" s="125" t="s">
        <v>574</v>
      </c>
    </row>
    <row r="96" spans="1:4" x14ac:dyDescent="0.2">
      <c r="A96" s="123">
        <v>43370.679930555998</v>
      </c>
      <c r="B96" s="123" t="s">
        <v>545</v>
      </c>
      <c r="C96" s="124">
        <v>10</v>
      </c>
      <c r="D96" s="125" t="s">
        <v>575</v>
      </c>
    </row>
    <row r="97" spans="1:4" x14ac:dyDescent="0.2">
      <c r="A97" s="123">
        <v>43370.728969907002</v>
      </c>
      <c r="B97" s="123" t="s">
        <v>545</v>
      </c>
      <c r="C97" s="124">
        <v>1000</v>
      </c>
      <c r="D97" s="125" t="s">
        <v>576</v>
      </c>
    </row>
    <row r="98" spans="1:4" x14ac:dyDescent="0.2">
      <c r="A98" s="123">
        <v>43370.900115741002</v>
      </c>
      <c r="B98" s="123" t="s">
        <v>545</v>
      </c>
      <c r="C98" s="124">
        <v>50</v>
      </c>
      <c r="D98" s="125" t="s">
        <v>577</v>
      </c>
    </row>
    <row r="99" spans="1:4" x14ac:dyDescent="0.2">
      <c r="A99" s="123">
        <v>43373.844884259001</v>
      </c>
      <c r="B99" s="123" t="s">
        <v>545</v>
      </c>
      <c r="C99" s="124">
        <v>100</v>
      </c>
      <c r="D99" s="125" t="s">
        <v>578</v>
      </c>
    </row>
    <row r="100" spans="1:4" ht="30" customHeight="1" x14ac:dyDescent="0.2">
      <c r="A100" s="156" t="s">
        <v>28</v>
      </c>
      <c r="B100" s="157"/>
      <c r="C100" s="61">
        <f>SUM(C9:C80)-1228.24</f>
        <v>10599.76</v>
      </c>
      <c r="D100" s="59"/>
    </row>
    <row r="101" spans="1:4" ht="30" customHeight="1" x14ac:dyDescent="0.2">
      <c r="A101" s="156" t="s">
        <v>43</v>
      </c>
      <c r="B101" s="157"/>
      <c r="C101" s="61">
        <f>SUM(C81:C99)-208</f>
        <v>2392</v>
      </c>
      <c r="D101" s="59"/>
    </row>
    <row r="102" spans="1:4" x14ac:dyDescent="0.2">
      <c r="C102" s="60"/>
    </row>
  </sheetData>
  <sheetProtection formatCells="0" formatColumns="0" formatRows="0" insertColumns="0" insertRows="0" insertHyperlinks="0" deleteColumns="0" deleteRows="0" sort="0" autoFilter="0" pivotTables="0"/>
  <mergeCells count="7">
    <mergeCell ref="A101:B101"/>
    <mergeCell ref="B1:D1"/>
    <mergeCell ref="B2:D2"/>
    <mergeCell ref="B4:D4"/>
    <mergeCell ref="B5:D5"/>
    <mergeCell ref="C6:D6"/>
    <mergeCell ref="A100:B100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69"/>
  <sheetViews>
    <sheetView showGridLines="0" workbookViewId="0">
      <selection activeCell="A8" sqref="A8"/>
    </sheetView>
  </sheetViews>
  <sheetFormatPr baseColWidth="10" defaultRowHeight="15" x14ac:dyDescent="0.2"/>
  <cols>
    <col min="1" max="1" width="20.6640625" customWidth="1"/>
    <col min="2" max="2" width="19.1640625" customWidth="1"/>
    <col min="3" max="3" width="40.6640625" customWidth="1"/>
    <col min="4" max="4" width="74.6640625" customWidth="1"/>
    <col min="5" max="256" width="8.83203125" customWidth="1"/>
  </cols>
  <sheetData>
    <row r="1" spans="1:4" ht="19" x14ac:dyDescent="0.25">
      <c r="B1" s="151" t="s">
        <v>16</v>
      </c>
      <c r="C1" s="151"/>
      <c r="D1" s="151"/>
    </row>
    <row r="2" spans="1:4" ht="19" x14ac:dyDescent="0.25">
      <c r="B2" s="151" t="s">
        <v>17</v>
      </c>
      <c r="C2" s="151"/>
      <c r="D2" s="151"/>
    </row>
    <row r="3" spans="1:4" ht="18" customHeight="1" x14ac:dyDescent="0.25">
      <c r="B3" s="5"/>
      <c r="C3" s="5"/>
    </row>
    <row r="4" spans="1:4" ht="19" x14ac:dyDescent="0.2">
      <c r="B4" s="152" t="s">
        <v>11</v>
      </c>
      <c r="C4" s="152"/>
      <c r="D4" s="152"/>
    </row>
    <row r="5" spans="1:4" ht="19" x14ac:dyDescent="0.2">
      <c r="B5" s="152" t="s">
        <v>18</v>
      </c>
      <c r="C5" s="152"/>
      <c r="D5" s="152"/>
    </row>
    <row r="6" spans="1:4" ht="19" x14ac:dyDescent="0.25">
      <c r="B6" s="153" t="s">
        <v>337</v>
      </c>
      <c r="C6" s="153"/>
      <c r="D6" s="153"/>
    </row>
    <row r="9" spans="1:4" x14ac:dyDescent="0.2">
      <c r="A9" s="7" t="s">
        <v>0</v>
      </c>
      <c r="B9" s="25" t="s">
        <v>7</v>
      </c>
      <c r="C9" s="49" t="s">
        <v>1</v>
      </c>
      <c r="D9" s="26" t="s">
        <v>30</v>
      </c>
    </row>
    <row r="10" spans="1:4" x14ac:dyDescent="0.2">
      <c r="A10" s="164" t="s">
        <v>37</v>
      </c>
      <c r="B10" s="165"/>
      <c r="C10" s="165"/>
      <c r="D10" s="166"/>
    </row>
    <row r="11" spans="1:4" ht="16" x14ac:dyDescent="0.2">
      <c r="A11" s="82" t="s">
        <v>338</v>
      </c>
      <c r="B11" s="83">
        <v>50</v>
      </c>
      <c r="C11" s="104" t="s">
        <v>339</v>
      </c>
      <c r="D11" s="97" t="s">
        <v>270</v>
      </c>
    </row>
    <row r="12" spans="1:4" ht="15" customHeight="1" x14ac:dyDescent="0.2">
      <c r="A12" s="82" t="s">
        <v>338</v>
      </c>
      <c r="B12" s="83">
        <v>1000</v>
      </c>
      <c r="C12" s="104" t="s">
        <v>340</v>
      </c>
      <c r="D12" s="97" t="s">
        <v>40</v>
      </c>
    </row>
    <row r="13" spans="1:4" ht="15" customHeight="1" x14ac:dyDescent="0.2">
      <c r="A13" s="82" t="s">
        <v>338</v>
      </c>
      <c r="B13" s="83">
        <v>500</v>
      </c>
      <c r="C13" s="104" t="s">
        <v>117</v>
      </c>
      <c r="D13" s="97" t="s">
        <v>40</v>
      </c>
    </row>
    <row r="14" spans="1:4" ht="15" customHeight="1" x14ac:dyDescent="0.2">
      <c r="A14" s="82" t="s">
        <v>338</v>
      </c>
      <c r="B14" s="83">
        <v>500</v>
      </c>
      <c r="C14" s="104" t="s">
        <v>60</v>
      </c>
      <c r="D14" s="97" t="s">
        <v>40</v>
      </c>
    </row>
    <row r="15" spans="1:4" ht="15" customHeight="1" x14ac:dyDescent="0.2">
      <c r="A15" s="82" t="s">
        <v>338</v>
      </c>
      <c r="B15" s="83">
        <v>50</v>
      </c>
      <c r="C15" s="104" t="s">
        <v>61</v>
      </c>
      <c r="D15" s="97" t="s">
        <v>40</v>
      </c>
    </row>
    <row r="16" spans="1:4" ht="15" customHeight="1" x14ac:dyDescent="0.2">
      <c r="A16" s="82" t="s">
        <v>338</v>
      </c>
      <c r="B16" s="83">
        <v>200</v>
      </c>
      <c r="C16" s="104" t="s">
        <v>341</v>
      </c>
      <c r="D16" s="97" t="s">
        <v>40</v>
      </c>
    </row>
    <row r="17" spans="1:4" ht="15" customHeight="1" x14ac:dyDescent="0.2">
      <c r="A17" s="82" t="s">
        <v>338</v>
      </c>
      <c r="B17" s="83">
        <v>1000</v>
      </c>
      <c r="C17" s="104" t="s">
        <v>62</v>
      </c>
      <c r="D17" s="97" t="s">
        <v>40</v>
      </c>
    </row>
    <row r="18" spans="1:4" ht="15" customHeight="1" x14ac:dyDescent="0.2">
      <c r="A18" s="82" t="s">
        <v>338</v>
      </c>
      <c r="B18" s="83">
        <v>100</v>
      </c>
      <c r="C18" s="104" t="s">
        <v>63</v>
      </c>
      <c r="D18" s="97" t="s">
        <v>40</v>
      </c>
    </row>
    <row r="19" spans="1:4" ht="15" customHeight="1" x14ac:dyDescent="0.2">
      <c r="A19" s="82" t="s">
        <v>338</v>
      </c>
      <c r="B19" s="83">
        <v>150</v>
      </c>
      <c r="C19" s="104" t="s">
        <v>64</v>
      </c>
      <c r="D19" s="97" t="s">
        <v>40</v>
      </c>
    </row>
    <row r="20" spans="1:4" ht="15" customHeight="1" x14ac:dyDescent="0.2">
      <c r="A20" s="82" t="s">
        <v>338</v>
      </c>
      <c r="B20" s="83">
        <v>500</v>
      </c>
      <c r="C20" s="104" t="s">
        <v>342</v>
      </c>
      <c r="D20" s="97" t="s">
        <v>40</v>
      </c>
    </row>
    <row r="21" spans="1:4" ht="15" customHeight="1" x14ac:dyDescent="0.2">
      <c r="A21" s="82" t="s">
        <v>338</v>
      </c>
      <c r="B21" s="83">
        <v>500</v>
      </c>
      <c r="C21" s="104" t="s">
        <v>343</v>
      </c>
      <c r="D21" s="97" t="s">
        <v>130</v>
      </c>
    </row>
    <row r="22" spans="1:4" ht="15" customHeight="1" x14ac:dyDescent="0.2">
      <c r="A22" s="82" t="s">
        <v>338</v>
      </c>
      <c r="B22" s="83">
        <v>500</v>
      </c>
      <c r="C22" s="104" t="s">
        <v>106</v>
      </c>
      <c r="D22" s="97" t="s">
        <v>40</v>
      </c>
    </row>
    <row r="23" spans="1:4" ht="15" customHeight="1" x14ac:dyDescent="0.2">
      <c r="A23" s="82" t="s">
        <v>344</v>
      </c>
      <c r="B23" s="83">
        <v>1000</v>
      </c>
      <c r="C23" s="104" t="s">
        <v>115</v>
      </c>
      <c r="D23" s="97" t="s">
        <v>345</v>
      </c>
    </row>
    <row r="24" spans="1:4" ht="15" customHeight="1" x14ac:dyDescent="0.2">
      <c r="A24" s="82" t="s">
        <v>344</v>
      </c>
      <c r="B24" s="83">
        <v>50</v>
      </c>
      <c r="C24" s="104" t="s">
        <v>147</v>
      </c>
      <c r="D24" s="97" t="s">
        <v>40</v>
      </c>
    </row>
    <row r="25" spans="1:4" ht="15" customHeight="1" x14ac:dyDescent="0.2">
      <c r="A25" s="82" t="s">
        <v>346</v>
      </c>
      <c r="B25" s="83">
        <v>300</v>
      </c>
      <c r="C25" s="104" t="s">
        <v>119</v>
      </c>
      <c r="D25" s="97" t="s">
        <v>40</v>
      </c>
    </row>
    <row r="26" spans="1:4" ht="15" customHeight="1" x14ac:dyDescent="0.2">
      <c r="A26" s="82" t="s">
        <v>346</v>
      </c>
      <c r="B26" s="83">
        <v>300</v>
      </c>
      <c r="C26" s="104" t="s">
        <v>65</v>
      </c>
      <c r="D26" s="97" t="s">
        <v>40</v>
      </c>
    </row>
    <row r="27" spans="1:4" ht="15" customHeight="1" x14ac:dyDescent="0.2">
      <c r="A27" s="82" t="s">
        <v>347</v>
      </c>
      <c r="B27" s="83">
        <v>200</v>
      </c>
      <c r="C27" s="104" t="s">
        <v>348</v>
      </c>
      <c r="D27" s="97" t="s">
        <v>40</v>
      </c>
    </row>
    <row r="28" spans="1:4" ht="15" customHeight="1" x14ac:dyDescent="0.2">
      <c r="A28" s="82" t="s">
        <v>347</v>
      </c>
      <c r="B28" s="83">
        <v>50</v>
      </c>
      <c r="C28" s="104" t="s">
        <v>349</v>
      </c>
      <c r="D28" s="97" t="s">
        <v>40</v>
      </c>
    </row>
    <row r="29" spans="1:4" ht="15" customHeight="1" x14ac:dyDescent="0.2">
      <c r="A29" s="82" t="s">
        <v>350</v>
      </c>
      <c r="B29" s="83">
        <v>150</v>
      </c>
      <c r="C29" s="104" t="s">
        <v>144</v>
      </c>
      <c r="D29" s="97" t="s">
        <v>40</v>
      </c>
    </row>
    <row r="30" spans="1:4" ht="15" customHeight="1" x14ac:dyDescent="0.2">
      <c r="A30" s="82" t="s">
        <v>350</v>
      </c>
      <c r="B30" s="83">
        <v>500</v>
      </c>
      <c r="C30" s="104" t="s">
        <v>68</v>
      </c>
      <c r="D30" s="97" t="s">
        <v>40</v>
      </c>
    </row>
    <row r="31" spans="1:4" ht="15" customHeight="1" x14ac:dyDescent="0.2">
      <c r="A31" s="82" t="s">
        <v>350</v>
      </c>
      <c r="B31" s="83">
        <v>150</v>
      </c>
      <c r="C31" s="104" t="s">
        <v>351</v>
      </c>
      <c r="D31" s="97" t="s">
        <v>40</v>
      </c>
    </row>
    <row r="32" spans="1:4" ht="15" customHeight="1" x14ac:dyDescent="0.2">
      <c r="A32" s="82" t="s">
        <v>350</v>
      </c>
      <c r="B32" s="83">
        <v>400</v>
      </c>
      <c r="C32" s="104" t="s">
        <v>140</v>
      </c>
      <c r="D32" s="97" t="s">
        <v>40</v>
      </c>
    </row>
    <row r="33" spans="1:4" ht="15" customHeight="1" x14ac:dyDescent="0.2">
      <c r="A33" s="82" t="s">
        <v>350</v>
      </c>
      <c r="B33" s="83">
        <v>100</v>
      </c>
      <c r="C33" s="104" t="s">
        <v>69</v>
      </c>
      <c r="D33" s="97" t="s">
        <v>40</v>
      </c>
    </row>
    <row r="34" spans="1:4" ht="15" customHeight="1" x14ac:dyDescent="0.2">
      <c r="A34" s="82" t="s">
        <v>350</v>
      </c>
      <c r="B34" s="83">
        <v>500</v>
      </c>
      <c r="C34" s="104" t="s">
        <v>67</v>
      </c>
      <c r="D34" s="97" t="s">
        <v>40</v>
      </c>
    </row>
    <row r="35" spans="1:4" ht="15" customHeight="1" x14ac:dyDescent="0.2">
      <c r="A35" s="82" t="s">
        <v>350</v>
      </c>
      <c r="B35" s="83">
        <v>1000</v>
      </c>
      <c r="C35" s="104" t="s">
        <v>81</v>
      </c>
      <c r="D35" s="97" t="s">
        <v>270</v>
      </c>
    </row>
    <row r="36" spans="1:4" ht="15" customHeight="1" x14ac:dyDescent="0.2">
      <c r="A36" s="82" t="s">
        <v>352</v>
      </c>
      <c r="B36" s="83">
        <v>200</v>
      </c>
      <c r="C36" s="104" t="s">
        <v>122</v>
      </c>
      <c r="D36" s="97" t="s">
        <v>40</v>
      </c>
    </row>
    <row r="37" spans="1:4" ht="15" customHeight="1" x14ac:dyDescent="0.2">
      <c r="A37" s="82" t="s">
        <v>352</v>
      </c>
      <c r="B37" s="83">
        <v>150</v>
      </c>
      <c r="C37" s="104" t="s">
        <v>70</v>
      </c>
      <c r="D37" s="97" t="s">
        <v>40</v>
      </c>
    </row>
    <row r="38" spans="1:4" ht="15" customHeight="1" x14ac:dyDescent="0.2">
      <c r="A38" s="82" t="s">
        <v>352</v>
      </c>
      <c r="B38" s="83">
        <v>700</v>
      </c>
      <c r="C38" s="104" t="s">
        <v>71</v>
      </c>
      <c r="D38" s="97" t="s">
        <v>40</v>
      </c>
    </row>
    <row r="39" spans="1:4" ht="15" customHeight="1" x14ac:dyDescent="0.2">
      <c r="A39" s="82" t="s">
        <v>352</v>
      </c>
      <c r="B39" s="83">
        <v>100</v>
      </c>
      <c r="C39" s="104" t="s">
        <v>353</v>
      </c>
      <c r="D39" s="97" t="s">
        <v>40</v>
      </c>
    </row>
    <row r="40" spans="1:4" ht="15" customHeight="1" x14ac:dyDescent="0.2">
      <c r="A40" s="82" t="s">
        <v>352</v>
      </c>
      <c r="B40" s="83">
        <v>100</v>
      </c>
      <c r="C40" s="104" t="s">
        <v>354</v>
      </c>
      <c r="D40" s="97" t="s">
        <v>40</v>
      </c>
    </row>
    <row r="41" spans="1:4" ht="15" customHeight="1" x14ac:dyDescent="0.2">
      <c r="A41" s="82" t="s">
        <v>352</v>
      </c>
      <c r="B41" s="83">
        <v>500</v>
      </c>
      <c r="C41" s="104" t="s">
        <v>145</v>
      </c>
      <c r="D41" s="97" t="s">
        <v>40</v>
      </c>
    </row>
    <row r="42" spans="1:4" ht="15" customHeight="1" x14ac:dyDescent="0.2">
      <c r="A42" s="82" t="s">
        <v>352</v>
      </c>
      <c r="B42" s="83">
        <v>100</v>
      </c>
      <c r="C42" s="104" t="s">
        <v>355</v>
      </c>
      <c r="D42" s="97" t="s">
        <v>40</v>
      </c>
    </row>
    <row r="43" spans="1:4" ht="15" customHeight="1" x14ac:dyDescent="0.2">
      <c r="A43" s="82" t="s">
        <v>352</v>
      </c>
      <c r="B43" s="83">
        <v>200</v>
      </c>
      <c r="C43" s="104" t="s">
        <v>72</v>
      </c>
      <c r="D43" s="97" t="s">
        <v>40</v>
      </c>
    </row>
    <row r="44" spans="1:4" ht="15" customHeight="1" x14ac:dyDescent="0.2">
      <c r="A44" s="82" t="s">
        <v>352</v>
      </c>
      <c r="B44" s="83">
        <v>1000</v>
      </c>
      <c r="C44" s="104" t="s">
        <v>73</v>
      </c>
      <c r="D44" s="97" t="s">
        <v>40</v>
      </c>
    </row>
    <row r="45" spans="1:4" ht="15" customHeight="1" x14ac:dyDescent="0.2">
      <c r="A45" s="82" t="s">
        <v>352</v>
      </c>
      <c r="B45" s="83">
        <v>200</v>
      </c>
      <c r="C45" s="104" t="s">
        <v>74</v>
      </c>
      <c r="D45" s="97" t="s">
        <v>40</v>
      </c>
    </row>
    <row r="46" spans="1:4" ht="15" customHeight="1" x14ac:dyDescent="0.2">
      <c r="A46" s="82" t="s">
        <v>352</v>
      </c>
      <c r="B46" s="83">
        <v>500</v>
      </c>
      <c r="C46" s="104" t="s">
        <v>356</v>
      </c>
      <c r="D46" s="97" t="s">
        <v>40</v>
      </c>
    </row>
    <row r="47" spans="1:4" ht="15" customHeight="1" x14ac:dyDescent="0.2">
      <c r="A47" s="82" t="s">
        <v>357</v>
      </c>
      <c r="B47" s="83">
        <v>70</v>
      </c>
      <c r="C47" s="104" t="s">
        <v>124</v>
      </c>
      <c r="D47" s="97" t="s">
        <v>40</v>
      </c>
    </row>
    <row r="48" spans="1:4" ht="15" customHeight="1" x14ac:dyDescent="0.2">
      <c r="A48" s="82" t="s">
        <v>357</v>
      </c>
      <c r="B48" s="83">
        <v>500</v>
      </c>
      <c r="C48" s="104" t="s">
        <v>358</v>
      </c>
      <c r="D48" s="97" t="s">
        <v>40</v>
      </c>
    </row>
    <row r="49" spans="1:4" ht="15" customHeight="1" x14ac:dyDescent="0.2">
      <c r="A49" s="82" t="s">
        <v>357</v>
      </c>
      <c r="B49" s="83">
        <v>150</v>
      </c>
      <c r="C49" s="104" t="s">
        <v>75</v>
      </c>
      <c r="D49" s="97" t="s">
        <v>40</v>
      </c>
    </row>
    <row r="50" spans="1:4" ht="15" customHeight="1" x14ac:dyDescent="0.2">
      <c r="A50" s="82" t="s">
        <v>357</v>
      </c>
      <c r="B50" s="83">
        <v>400</v>
      </c>
      <c r="C50" s="104" t="s">
        <v>76</v>
      </c>
      <c r="D50" s="97" t="s">
        <v>40</v>
      </c>
    </row>
    <row r="51" spans="1:4" ht="15" customHeight="1" x14ac:dyDescent="0.2">
      <c r="A51" s="82" t="s">
        <v>357</v>
      </c>
      <c r="B51" s="83">
        <v>7500</v>
      </c>
      <c r="C51" s="104" t="s">
        <v>359</v>
      </c>
      <c r="D51" s="97" t="s">
        <v>40</v>
      </c>
    </row>
    <row r="52" spans="1:4" ht="15" customHeight="1" x14ac:dyDescent="0.2">
      <c r="A52" s="82" t="s">
        <v>357</v>
      </c>
      <c r="B52" s="83">
        <v>100</v>
      </c>
      <c r="C52" s="104" t="s">
        <v>77</v>
      </c>
      <c r="D52" s="97" t="s">
        <v>40</v>
      </c>
    </row>
    <row r="53" spans="1:4" ht="15" customHeight="1" x14ac:dyDescent="0.2">
      <c r="A53" s="82" t="s">
        <v>360</v>
      </c>
      <c r="B53" s="83">
        <v>2500</v>
      </c>
      <c r="C53" s="104" t="s">
        <v>129</v>
      </c>
      <c r="D53" s="97" t="s">
        <v>361</v>
      </c>
    </row>
    <row r="54" spans="1:4" ht="15" customHeight="1" x14ac:dyDescent="0.2">
      <c r="A54" s="82" t="s">
        <v>360</v>
      </c>
      <c r="B54" s="83">
        <v>13600</v>
      </c>
      <c r="C54" s="104" t="s">
        <v>128</v>
      </c>
      <c r="D54" s="97" t="s">
        <v>362</v>
      </c>
    </row>
    <row r="55" spans="1:4" ht="15" customHeight="1" x14ac:dyDescent="0.2">
      <c r="A55" s="82" t="s">
        <v>360</v>
      </c>
      <c r="B55" s="83">
        <v>13926</v>
      </c>
      <c r="C55" s="104" t="s">
        <v>363</v>
      </c>
      <c r="D55" s="97" t="s">
        <v>40</v>
      </c>
    </row>
    <row r="56" spans="1:4" ht="15" customHeight="1" x14ac:dyDescent="0.2">
      <c r="A56" s="82" t="s">
        <v>360</v>
      </c>
      <c r="B56" s="83">
        <v>300</v>
      </c>
      <c r="C56" s="104" t="s">
        <v>78</v>
      </c>
      <c r="D56" s="97" t="s">
        <v>40</v>
      </c>
    </row>
    <row r="57" spans="1:4" ht="15" customHeight="1" x14ac:dyDescent="0.2">
      <c r="A57" s="82" t="s">
        <v>360</v>
      </c>
      <c r="B57" s="83">
        <v>300</v>
      </c>
      <c r="C57" s="104" t="s">
        <v>79</v>
      </c>
      <c r="D57" s="97" t="s">
        <v>40</v>
      </c>
    </row>
    <row r="58" spans="1:4" ht="15" customHeight="1" x14ac:dyDescent="0.2">
      <c r="A58" s="82" t="s">
        <v>360</v>
      </c>
      <c r="B58" s="83">
        <v>206</v>
      </c>
      <c r="C58" s="104" t="s">
        <v>364</v>
      </c>
      <c r="D58" s="97" t="s">
        <v>40</v>
      </c>
    </row>
    <row r="59" spans="1:4" ht="15" customHeight="1" x14ac:dyDescent="0.2">
      <c r="A59" s="82" t="s">
        <v>360</v>
      </c>
      <c r="B59" s="83">
        <v>50</v>
      </c>
      <c r="C59" s="104" t="s">
        <v>80</v>
      </c>
      <c r="D59" s="97" t="s">
        <v>40</v>
      </c>
    </row>
    <row r="60" spans="1:4" ht="15" customHeight="1" x14ac:dyDescent="0.2">
      <c r="A60" s="82" t="s">
        <v>365</v>
      </c>
      <c r="B60" s="83">
        <v>500</v>
      </c>
      <c r="C60" s="104" t="s">
        <v>366</v>
      </c>
      <c r="D60" s="97" t="s">
        <v>40</v>
      </c>
    </row>
    <row r="61" spans="1:4" ht="15" customHeight="1" x14ac:dyDescent="0.2">
      <c r="A61" s="82" t="s">
        <v>365</v>
      </c>
      <c r="B61" s="83">
        <v>2500</v>
      </c>
      <c r="C61" s="104" t="s">
        <v>82</v>
      </c>
      <c r="D61" s="97" t="s">
        <v>40</v>
      </c>
    </row>
    <row r="62" spans="1:4" ht="15" customHeight="1" x14ac:dyDescent="0.2">
      <c r="A62" s="82" t="s">
        <v>365</v>
      </c>
      <c r="B62" s="83">
        <v>1000</v>
      </c>
      <c r="C62" s="104" t="s">
        <v>367</v>
      </c>
      <c r="D62" s="97" t="s">
        <v>40</v>
      </c>
    </row>
    <row r="63" spans="1:4" ht="15" customHeight="1" x14ac:dyDescent="0.2">
      <c r="A63" s="82" t="s">
        <v>365</v>
      </c>
      <c r="B63" s="83">
        <v>500</v>
      </c>
      <c r="C63" s="104" t="s">
        <v>368</v>
      </c>
      <c r="D63" s="97" t="s">
        <v>40</v>
      </c>
    </row>
    <row r="64" spans="1:4" ht="15" customHeight="1" x14ac:dyDescent="0.2">
      <c r="A64" s="82" t="s">
        <v>365</v>
      </c>
      <c r="B64" s="83">
        <v>500</v>
      </c>
      <c r="C64" s="104" t="s">
        <v>369</v>
      </c>
      <c r="D64" s="97" t="s">
        <v>40</v>
      </c>
    </row>
    <row r="65" spans="1:4" ht="15" customHeight="1" x14ac:dyDescent="0.2">
      <c r="A65" s="82" t="s">
        <v>365</v>
      </c>
      <c r="B65" s="83">
        <v>500</v>
      </c>
      <c r="C65" s="104" t="s">
        <v>126</v>
      </c>
      <c r="D65" s="97" t="s">
        <v>40</v>
      </c>
    </row>
    <row r="66" spans="1:4" ht="15" customHeight="1" x14ac:dyDescent="0.2">
      <c r="A66" s="82" t="s">
        <v>370</v>
      </c>
      <c r="B66" s="83">
        <v>500</v>
      </c>
      <c r="C66" s="104" t="s">
        <v>371</v>
      </c>
      <c r="D66" s="97" t="s">
        <v>40</v>
      </c>
    </row>
    <row r="67" spans="1:4" ht="15" customHeight="1" x14ac:dyDescent="0.2">
      <c r="A67" s="82" t="s">
        <v>370</v>
      </c>
      <c r="B67" s="83">
        <v>150</v>
      </c>
      <c r="C67" s="104" t="s">
        <v>144</v>
      </c>
      <c r="D67" s="97" t="s">
        <v>40</v>
      </c>
    </row>
    <row r="68" spans="1:4" ht="15" customHeight="1" x14ac:dyDescent="0.2">
      <c r="A68" s="82" t="s">
        <v>370</v>
      </c>
      <c r="B68" s="83">
        <v>500</v>
      </c>
      <c r="C68" s="104" t="s">
        <v>372</v>
      </c>
      <c r="D68" s="97" t="s">
        <v>40</v>
      </c>
    </row>
    <row r="69" spans="1:4" ht="15" customHeight="1" x14ac:dyDescent="0.2">
      <c r="A69" s="82" t="s">
        <v>370</v>
      </c>
      <c r="B69" s="83">
        <v>500</v>
      </c>
      <c r="C69" s="104" t="s">
        <v>67</v>
      </c>
      <c r="D69" s="97" t="s">
        <v>40</v>
      </c>
    </row>
    <row r="70" spans="1:4" ht="15" customHeight="1" x14ac:dyDescent="0.2">
      <c r="A70" s="82" t="s">
        <v>373</v>
      </c>
      <c r="B70" s="83">
        <v>100</v>
      </c>
      <c r="C70" s="104" t="s">
        <v>83</v>
      </c>
      <c r="D70" s="97" t="s">
        <v>40</v>
      </c>
    </row>
    <row r="71" spans="1:4" ht="15" customHeight="1" x14ac:dyDescent="0.2">
      <c r="A71" s="82" t="s">
        <v>373</v>
      </c>
      <c r="B71" s="83">
        <v>100</v>
      </c>
      <c r="C71" s="104" t="s">
        <v>84</v>
      </c>
      <c r="D71" s="97" t="s">
        <v>40</v>
      </c>
    </row>
    <row r="72" spans="1:4" ht="15" customHeight="1" x14ac:dyDescent="0.2">
      <c r="A72" s="82" t="s">
        <v>373</v>
      </c>
      <c r="B72" s="83">
        <v>250</v>
      </c>
      <c r="C72" s="104" t="s">
        <v>85</v>
      </c>
      <c r="D72" s="97" t="s">
        <v>40</v>
      </c>
    </row>
    <row r="73" spans="1:4" ht="15" customHeight="1" x14ac:dyDescent="0.2">
      <c r="A73" s="82" t="s">
        <v>374</v>
      </c>
      <c r="B73" s="83">
        <v>1000</v>
      </c>
      <c r="C73" s="104" t="s">
        <v>86</v>
      </c>
      <c r="D73" s="97" t="s">
        <v>40</v>
      </c>
    </row>
    <row r="74" spans="1:4" ht="15" customHeight="1" x14ac:dyDescent="0.2">
      <c r="A74" s="82" t="s">
        <v>374</v>
      </c>
      <c r="B74" s="83">
        <v>150</v>
      </c>
      <c r="C74" s="104" t="s">
        <v>375</v>
      </c>
      <c r="D74" s="97" t="s">
        <v>40</v>
      </c>
    </row>
    <row r="75" spans="1:4" ht="15" customHeight="1" x14ac:dyDescent="0.2">
      <c r="A75" s="82" t="s">
        <v>374</v>
      </c>
      <c r="B75" s="83">
        <v>500</v>
      </c>
      <c r="C75" s="104" t="s">
        <v>87</v>
      </c>
      <c r="D75" s="97" t="s">
        <v>40</v>
      </c>
    </row>
    <row r="76" spans="1:4" ht="15" customHeight="1" x14ac:dyDescent="0.2">
      <c r="A76" s="82" t="s">
        <v>374</v>
      </c>
      <c r="B76" s="83">
        <v>300</v>
      </c>
      <c r="C76" s="104" t="s">
        <v>376</v>
      </c>
      <c r="D76" s="97" t="s">
        <v>40</v>
      </c>
    </row>
    <row r="77" spans="1:4" ht="15" customHeight="1" x14ac:dyDescent="0.2">
      <c r="A77" s="82" t="s">
        <v>377</v>
      </c>
      <c r="B77" s="83">
        <v>100</v>
      </c>
      <c r="C77" s="104" t="s">
        <v>88</v>
      </c>
      <c r="D77" s="97" t="s">
        <v>40</v>
      </c>
    </row>
    <row r="78" spans="1:4" ht="15" customHeight="1" x14ac:dyDescent="0.2">
      <c r="A78" s="82" t="s">
        <v>377</v>
      </c>
      <c r="B78" s="83">
        <v>500</v>
      </c>
      <c r="C78" s="104" t="s">
        <v>103</v>
      </c>
      <c r="D78" s="97" t="s">
        <v>40</v>
      </c>
    </row>
    <row r="79" spans="1:4" ht="15" customHeight="1" x14ac:dyDescent="0.2">
      <c r="A79" s="82" t="s">
        <v>377</v>
      </c>
      <c r="B79" s="83">
        <v>100</v>
      </c>
      <c r="C79" s="104" t="s">
        <v>89</v>
      </c>
      <c r="D79" s="97" t="s">
        <v>40</v>
      </c>
    </row>
    <row r="80" spans="1:4" ht="15" customHeight="1" x14ac:dyDescent="0.2">
      <c r="A80" s="82" t="s">
        <v>377</v>
      </c>
      <c r="B80" s="83">
        <v>100</v>
      </c>
      <c r="C80" s="104" t="s">
        <v>378</v>
      </c>
      <c r="D80" s="97" t="s">
        <v>40</v>
      </c>
    </row>
    <row r="81" spans="1:4" ht="15" customHeight="1" x14ac:dyDescent="0.2">
      <c r="A81" s="82" t="s">
        <v>377</v>
      </c>
      <c r="B81" s="83">
        <v>1000</v>
      </c>
      <c r="C81" s="104" t="s">
        <v>379</v>
      </c>
      <c r="D81" s="97" t="s">
        <v>40</v>
      </c>
    </row>
    <row r="82" spans="1:4" ht="15" customHeight="1" x14ac:dyDescent="0.2">
      <c r="A82" s="82" t="s">
        <v>380</v>
      </c>
      <c r="B82" s="83">
        <v>614.27</v>
      </c>
      <c r="C82" s="104" t="s">
        <v>381</v>
      </c>
      <c r="D82" s="97" t="s">
        <v>40</v>
      </c>
    </row>
    <row r="83" spans="1:4" ht="15" customHeight="1" x14ac:dyDescent="0.2">
      <c r="A83" s="82" t="s">
        <v>380</v>
      </c>
      <c r="B83" s="83">
        <v>100</v>
      </c>
      <c r="C83" s="104" t="s">
        <v>64</v>
      </c>
      <c r="D83" s="97" t="s">
        <v>40</v>
      </c>
    </row>
    <row r="84" spans="1:4" ht="15" customHeight="1" x14ac:dyDescent="0.2">
      <c r="A84" s="82" t="s">
        <v>382</v>
      </c>
      <c r="B84" s="83">
        <v>500</v>
      </c>
      <c r="C84" s="104" t="s">
        <v>383</v>
      </c>
      <c r="D84" s="97" t="s">
        <v>384</v>
      </c>
    </row>
    <row r="85" spans="1:4" ht="15" customHeight="1" x14ac:dyDescent="0.2">
      <c r="A85" s="82" t="s">
        <v>382</v>
      </c>
      <c r="B85" s="83">
        <v>200</v>
      </c>
      <c r="C85" s="104" t="s">
        <v>385</v>
      </c>
      <c r="D85" s="97" t="s">
        <v>384</v>
      </c>
    </row>
    <row r="86" spans="1:4" ht="15" customHeight="1" x14ac:dyDescent="0.2">
      <c r="A86" s="82" t="s">
        <v>382</v>
      </c>
      <c r="B86" s="83">
        <v>600</v>
      </c>
      <c r="C86" s="104" t="s">
        <v>386</v>
      </c>
      <c r="D86" s="97" t="s">
        <v>40</v>
      </c>
    </row>
    <row r="87" spans="1:4" ht="15" customHeight="1" x14ac:dyDescent="0.2">
      <c r="A87" s="82" t="s">
        <v>382</v>
      </c>
      <c r="B87" s="83">
        <v>3000</v>
      </c>
      <c r="C87" s="104" t="s">
        <v>387</v>
      </c>
      <c r="D87" s="97" t="s">
        <v>384</v>
      </c>
    </row>
    <row r="88" spans="1:4" ht="15" customHeight="1" x14ac:dyDescent="0.2">
      <c r="A88" s="82" t="s">
        <v>382</v>
      </c>
      <c r="B88" s="83">
        <v>1000</v>
      </c>
      <c r="C88" s="104" t="s">
        <v>90</v>
      </c>
      <c r="D88" s="97" t="s">
        <v>40</v>
      </c>
    </row>
    <row r="89" spans="1:4" ht="15" customHeight="1" x14ac:dyDescent="0.2">
      <c r="A89" s="82" t="s">
        <v>382</v>
      </c>
      <c r="B89" s="83">
        <v>200</v>
      </c>
      <c r="C89" s="104" t="s">
        <v>388</v>
      </c>
      <c r="D89" s="97" t="s">
        <v>40</v>
      </c>
    </row>
    <row r="90" spans="1:4" ht="15" customHeight="1" x14ac:dyDescent="0.2">
      <c r="A90" s="82" t="s">
        <v>382</v>
      </c>
      <c r="B90" s="83">
        <v>500</v>
      </c>
      <c r="C90" s="104" t="s">
        <v>389</v>
      </c>
      <c r="D90" s="97" t="s">
        <v>40</v>
      </c>
    </row>
    <row r="91" spans="1:4" ht="15" customHeight="1" x14ac:dyDescent="0.2">
      <c r="A91" s="82" t="s">
        <v>382</v>
      </c>
      <c r="B91" s="83">
        <v>1050</v>
      </c>
      <c r="C91" s="104" t="s">
        <v>390</v>
      </c>
      <c r="D91" s="97" t="s">
        <v>40</v>
      </c>
    </row>
    <row r="92" spans="1:4" ht="15" customHeight="1" x14ac:dyDescent="0.2">
      <c r="A92" s="82" t="s">
        <v>382</v>
      </c>
      <c r="B92" s="83">
        <v>600</v>
      </c>
      <c r="C92" s="104" t="s">
        <v>391</v>
      </c>
      <c r="D92" s="97" t="s">
        <v>40</v>
      </c>
    </row>
    <row r="93" spans="1:4" ht="15" customHeight="1" x14ac:dyDescent="0.2">
      <c r="A93" s="82" t="s">
        <v>382</v>
      </c>
      <c r="B93" s="83">
        <v>300</v>
      </c>
      <c r="C93" s="104" t="s">
        <v>392</v>
      </c>
      <c r="D93" s="97" t="s">
        <v>40</v>
      </c>
    </row>
    <row r="94" spans="1:4" ht="15" customHeight="1" x14ac:dyDescent="0.2">
      <c r="A94" s="82" t="s">
        <v>382</v>
      </c>
      <c r="B94" s="83">
        <v>800</v>
      </c>
      <c r="C94" s="104" t="s">
        <v>393</v>
      </c>
      <c r="D94" s="97" t="s">
        <v>40</v>
      </c>
    </row>
    <row r="95" spans="1:4" ht="15" customHeight="1" x14ac:dyDescent="0.2">
      <c r="A95" s="82" t="s">
        <v>394</v>
      </c>
      <c r="B95" s="83">
        <v>500</v>
      </c>
      <c r="C95" s="104" t="s">
        <v>98</v>
      </c>
      <c r="D95" s="97" t="s">
        <v>40</v>
      </c>
    </row>
    <row r="96" spans="1:4" ht="15" customHeight="1" x14ac:dyDescent="0.2">
      <c r="A96" s="82" t="s">
        <v>394</v>
      </c>
      <c r="B96" s="83">
        <v>150</v>
      </c>
      <c r="C96" s="104" t="s">
        <v>144</v>
      </c>
      <c r="D96" s="97" t="s">
        <v>40</v>
      </c>
    </row>
    <row r="97" spans="1:4" ht="15" customHeight="1" x14ac:dyDescent="0.2">
      <c r="A97" s="82" t="s">
        <v>394</v>
      </c>
      <c r="B97" s="83">
        <v>500</v>
      </c>
      <c r="C97" s="104" t="s">
        <v>395</v>
      </c>
      <c r="D97" s="97" t="s">
        <v>40</v>
      </c>
    </row>
    <row r="98" spans="1:4" ht="15" customHeight="1" x14ac:dyDescent="0.2">
      <c r="A98" s="82" t="s">
        <v>394</v>
      </c>
      <c r="B98" s="83">
        <v>500</v>
      </c>
      <c r="C98" s="104" t="s">
        <v>396</v>
      </c>
      <c r="D98" s="97" t="s">
        <v>40</v>
      </c>
    </row>
    <row r="99" spans="1:4" ht="15" customHeight="1" x14ac:dyDescent="0.2">
      <c r="A99" s="82" t="s">
        <v>394</v>
      </c>
      <c r="B99" s="83">
        <v>500</v>
      </c>
      <c r="C99" s="104" t="s">
        <v>67</v>
      </c>
      <c r="D99" s="97" t="s">
        <v>40</v>
      </c>
    </row>
    <row r="100" spans="1:4" ht="15" customHeight="1" x14ac:dyDescent="0.2">
      <c r="A100" s="82" t="s">
        <v>394</v>
      </c>
      <c r="B100" s="83">
        <v>500</v>
      </c>
      <c r="C100" s="104" t="s">
        <v>397</v>
      </c>
      <c r="D100" s="97" t="s">
        <v>384</v>
      </c>
    </row>
    <row r="101" spans="1:4" ht="15" customHeight="1" x14ac:dyDescent="0.2">
      <c r="A101" s="82" t="s">
        <v>398</v>
      </c>
      <c r="B101" s="83">
        <v>50</v>
      </c>
      <c r="C101" s="104" t="s">
        <v>92</v>
      </c>
      <c r="D101" s="97" t="s">
        <v>40</v>
      </c>
    </row>
    <row r="102" spans="1:4" ht="15" customHeight="1" x14ac:dyDescent="0.2">
      <c r="A102" s="82" t="s">
        <v>398</v>
      </c>
      <c r="B102" s="83">
        <v>100</v>
      </c>
      <c r="C102" s="104" t="s">
        <v>93</v>
      </c>
      <c r="D102" s="97" t="s">
        <v>40</v>
      </c>
    </row>
    <row r="103" spans="1:4" ht="15" customHeight="1" x14ac:dyDescent="0.2">
      <c r="A103" s="82" t="s">
        <v>398</v>
      </c>
      <c r="B103" s="83">
        <v>200</v>
      </c>
      <c r="C103" s="104" t="s">
        <v>351</v>
      </c>
      <c r="D103" s="97" t="s">
        <v>40</v>
      </c>
    </row>
    <row r="104" spans="1:4" ht="15" customHeight="1" x14ac:dyDescent="0.2">
      <c r="A104" s="82" t="s">
        <v>398</v>
      </c>
      <c r="B104" s="83">
        <v>1000</v>
      </c>
      <c r="C104" s="104" t="s">
        <v>399</v>
      </c>
      <c r="D104" s="97" t="s">
        <v>40</v>
      </c>
    </row>
    <row r="105" spans="1:4" ht="15" customHeight="1" x14ac:dyDescent="0.2">
      <c r="A105" s="82" t="s">
        <v>398</v>
      </c>
      <c r="B105" s="83">
        <v>300</v>
      </c>
      <c r="C105" s="104" t="s">
        <v>94</v>
      </c>
      <c r="D105" s="97" t="s">
        <v>40</v>
      </c>
    </row>
    <row r="106" spans="1:4" ht="15" customHeight="1" x14ac:dyDescent="0.2">
      <c r="A106" s="82" t="s">
        <v>398</v>
      </c>
      <c r="B106" s="83">
        <v>100</v>
      </c>
      <c r="C106" s="104" t="s">
        <v>66</v>
      </c>
      <c r="D106" s="97" t="s">
        <v>40</v>
      </c>
    </row>
    <row r="107" spans="1:4" ht="15" customHeight="1" x14ac:dyDescent="0.2">
      <c r="A107" s="82" t="s">
        <v>400</v>
      </c>
      <c r="B107" s="83">
        <v>50</v>
      </c>
      <c r="C107" s="104" t="s">
        <v>401</v>
      </c>
      <c r="D107" s="97" t="s">
        <v>402</v>
      </c>
    </row>
    <row r="108" spans="1:4" ht="15" customHeight="1" x14ac:dyDescent="0.2">
      <c r="A108" s="82" t="s">
        <v>400</v>
      </c>
      <c r="B108" s="83">
        <v>1000</v>
      </c>
      <c r="C108" s="104" t="s">
        <v>95</v>
      </c>
      <c r="D108" s="97" t="s">
        <v>40</v>
      </c>
    </row>
    <row r="109" spans="1:4" ht="15" customHeight="1" x14ac:dyDescent="0.2">
      <c r="A109" s="82" t="s">
        <v>400</v>
      </c>
      <c r="B109" s="83">
        <v>250</v>
      </c>
      <c r="C109" s="104" t="s">
        <v>403</v>
      </c>
      <c r="D109" s="97" t="s">
        <v>40</v>
      </c>
    </row>
    <row r="110" spans="1:4" ht="15" customHeight="1" x14ac:dyDescent="0.2">
      <c r="A110" s="82" t="s">
        <v>400</v>
      </c>
      <c r="B110" s="83">
        <v>75</v>
      </c>
      <c r="C110" s="104" t="s">
        <v>96</v>
      </c>
      <c r="D110" s="97" t="s">
        <v>40</v>
      </c>
    </row>
    <row r="111" spans="1:4" ht="15" customHeight="1" x14ac:dyDescent="0.2">
      <c r="A111" s="82" t="s">
        <v>400</v>
      </c>
      <c r="B111" s="83">
        <v>1000</v>
      </c>
      <c r="C111" s="104" t="s">
        <v>404</v>
      </c>
      <c r="D111" s="97" t="s">
        <v>40</v>
      </c>
    </row>
    <row r="112" spans="1:4" ht="15" customHeight="1" x14ac:dyDescent="0.2">
      <c r="A112" s="82" t="s">
        <v>400</v>
      </c>
      <c r="B112" s="83">
        <v>100</v>
      </c>
      <c r="C112" s="104" t="s">
        <v>405</v>
      </c>
      <c r="D112" s="97" t="s">
        <v>40</v>
      </c>
    </row>
    <row r="113" spans="1:4" ht="15" customHeight="1" x14ac:dyDescent="0.2">
      <c r="A113" s="82" t="s">
        <v>400</v>
      </c>
      <c r="B113" s="83">
        <v>200</v>
      </c>
      <c r="C113" s="104" t="s">
        <v>97</v>
      </c>
      <c r="D113" s="97" t="s">
        <v>40</v>
      </c>
    </row>
    <row r="114" spans="1:4" ht="15" customHeight="1" x14ac:dyDescent="0.2">
      <c r="A114" s="82" t="s">
        <v>406</v>
      </c>
      <c r="B114" s="83">
        <v>100</v>
      </c>
      <c r="C114" s="104" t="s">
        <v>100</v>
      </c>
      <c r="D114" s="97" t="s">
        <v>40</v>
      </c>
    </row>
    <row r="115" spans="1:4" ht="15" customHeight="1" x14ac:dyDescent="0.2">
      <c r="A115" s="82" t="s">
        <v>406</v>
      </c>
      <c r="B115" s="83">
        <v>500</v>
      </c>
      <c r="C115" s="104" t="s">
        <v>99</v>
      </c>
      <c r="D115" s="97" t="s">
        <v>40</v>
      </c>
    </row>
    <row r="116" spans="1:4" ht="15" customHeight="1" x14ac:dyDescent="0.2">
      <c r="A116" s="82" t="s">
        <v>407</v>
      </c>
      <c r="B116" s="83">
        <v>5000</v>
      </c>
      <c r="C116" s="104" t="s">
        <v>91</v>
      </c>
      <c r="D116" s="97" t="s">
        <v>40</v>
      </c>
    </row>
    <row r="117" spans="1:4" ht="15" customHeight="1" x14ac:dyDescent="0.2">
      <c r="A117" s="82" t="s">
        <v>407</v>
      </c>
      <c r="B117" s="83">
        <v>200</v>
      </c>
      <c r="C117" s="104" t="s">
        <v>106</v>
      </c>
      <c r="D117" s="97" t="s">
        <v>40</v>
      </c>
    </row>
    <row r="118" spans="1:4" ht="15" customHeight="1" x14ac:dyDescent="0.2">
      <c r="A118" s="82" t="s">
        <v>407</v>
      </c>
      <c r="B118" s="83">
        <v>700</v>
      </c>
      <c r="C118" s="104" t="s">
        <v>101</v>
      </c>
      <c r="D118" s="97" t="s">
        <v>40</v>
      </c>
    </row>
    <row r="119" spans="1:4" ht="15" customHeight="1" x14ac:dyDescent="0.2">
      <c r="A119" s="82" t="s">
        <v>408</v>
      </c>
      <c r="B119" s="83">
        <v>300</v>
      </c>
      <c r="C119" s="104" t="s">
        <v>409</v>
      </c>
      <c r="D119" s="97" t="s">
        <v>384</v>
      </c>
    </row>
    <row r="120" spans="1:4" ht="15" customHeight="1" x14ac:dyDescent="0.2">
      <c r="A120" s="82" t="s">
        <v>408</v>
      </c>
      <c r="B120" s="83">
        <v>300</v>
      </c>
      <c r="C120" s="104" t="s">
        <v>410</v>
      </c>
      <c r="D120" s="97" t="s">
        <v>384</v>
      </c>
    </row>
    <row r="121" spans="1:4" ht="15" customHeight="1" x14ac:dyDescent="0.2">
      <c r="A121" s="82" t="s">
        <v>408</v>
      </c>
      <c r="B121" s="83">
        <v>50</v>
      </c>
      <c r="C121" s="104" t="s">
        <v>411</v>
      </c>
      <c r="D121" s="97" t="s">
        <v>40</v>
      </c>
    </row>
    <row r="122" spans="1:4" ht="15" customHeight="1" x14ac:dyDescent="0.2">
      <c r="A122" s="82" t="s">
        <v>408</v>
      </c>
      <c r="B122" s="83">
        <v>1000</v>
      </c>
      <c r="C122" s="104" t="s">
        <v>102</v>
      </c>
      <c r="D122" s="97" t="s">
        <v>40</v>
      </c>
    </row>
    <row r="123" spans="1:4" ht="15" customHeight="1" x14ac:dyDescent="0.2">
      <c r="A123" s="82" t="s">
        <v>412</v>
      </c>
      <c r="B123" s="83">
        <v>500</v>
      </c>
      <c r="C123" s="104" t="s">
        <v>413</v>
      </c>
      <c r="D123" s="97" t="s">
        <v>384</v>
      </c>
    </row>
    <row r="124" spans="1:4" ht="15" customHeight="1" x14ac:dyDescent="0.2">
      <c r="A124" s="82" t="s">
        <v>412</v>
      </c>
      <c r="B124" s="83">
        <v>100</v>
      </c>
      <c r="C124" s="104" t="s">
        <v>414</v>
      </c>
      <c r="D124" s="97" t="s">
        <v>384</v>
      </c>
    </row>
    <row r="125" spans="1:4" ht="15" customHeight="1" x14ac:dyDescent="0.2">
      <c r="A125" s="82" t="s">
        <v>412</v>
      </c>
      <c r="B125" s="83">
        <v>150</v>
      </c>
      <c r="C125" s="104" t="s">
        <v>144</v>
      </c>
      <c r="D125" s="97" t="s">
        <v>40</v>
      </c>
    </row>
    <row r="126" spans="1:4" ht="15" customHeight="1" x14ac:dyDescent="0.2">
      <c r="A126" s="82" t="s">
        <v>412</v>
      </c>
      <c r="B126" s="83">
        <v>100</v>
      </c>
      <c r="C126" s="104" t="s">
        <v>415</v>
      </c>
      <c r="D126" s="97" t="s">
        <v>40</v>
      </c>
    </row>
    <row r="127" spans="1:4" ht="15" customHeight="1" x14ac:dyDescent="0.2">
      <c r="A127" s="82" t="s">
        <v>412</v>
      </c>
      <c r="B127" s="83">
        <v>100</v>
      </c>
      <c r="C127" s="104" t="s">
        <v>104</v>
      </c>
      <c r="D127" s="97" t="s">
        <v>40</v>
      </c>
    </row>
    <row r="128" spans="1:4" ht="15" customHeight="1" x14ac:dyDescent="0.2">
      <c r="A128" s="82" t="s">
        <v>412</v>
      </c>
      <c r="B128" s="83">
        <v>500</v>
      </c>
      <c r="C128" s="104" t="s">
        <v>67</v>
      </c>
      <c r="D128" s="97" t="s">
        <v>40</v>
      </c>
    </row>
    <row r="129" spans="1:4" ht="15" customHeight="1" x14ac:dyDescent="0.2">
      <c r="A129" s="82" t="s">
        <v>416</v>
      </c>
      <c r="B129" s="83">
        <v>100</v>
      </c>
      <c r="C129" s="104" t="s">
        <v>105</v>
      </c>
      <c r="D129" s="97" t="s">
        <v>40</v>
      </c>
    </row>
    <row r="130" spans="1:4" ht="15" customHeight="1" x14ac:dyDescent="0.2">
      <c r="A130" s="82" t="s">
        <v>416</v>
      </c>
      <c r="B130" s="83">
        <v>500</v>
      </c>
      <c r="C130" s="104" t="s">
        <v>417</v>
      </c>
      <c r="D130" s="97" t="s">
        <v>40</v>
      </c>
    </row>
    <row r="131" spans="1:4" ht="15" customHeight="1" x14ac:dyDescent="0.2">
      <c r="A131" s="82" t="s">
        <v>416</v>
      </c>
      <c r="B131" s="83">
        <v>3</v>
      </c>
      <c r="C131" s="104" t="s">
        <v>418</v>
      </c>
      <c r="D131" s="97" t="s">
        <v>40</v>
      </c>
    </row>
    <row r="132" spans="1:4" ht="15" customHeight="1" x14ac:dyDescent="0.2">
      <c r="A132" s="82" t="s">
        <v>419</v>
      </c>
      <c r="B132" s="83">
        <v>500</v>
      </c>
      <c r="C132" s="104" t="s">
        <v>420</v>
      </c>
      <c r="D132" s="97" t="s">
        <v>137</v>
      </c>
    </row>
    <row r="133" spans="1:4" ht="15" customHeight="1" x14ac:dyDescent="0.2">
      <c r="A133" s="82" t="s">
        <v>419</v>
      </c>
      <c r="B133" s="83">
        <v>250</v>
      </c>
      <c r="C133" s="104" t="s">
        <v>421</v>
      </c>
      <c r="D133" s="97" t="s">
        <v>384</v>
      </c>
    </row>
    <row r="134" spans="1:4" ht="15" customHeight="1" x14ac:dyDescent="0.2">
      <c r="A134" s="82" t="s">
        <v>419</v>
      </c>
      <c r="B134" s="83">
        <v>100</v>
      </c>
      <c r="C134" s="104" t="s">
        <v>107</v>
      </c>
      <c r="D134" s="97" t="s">
        <v>40</v>
      </c>
    </row>
    <row r="135" spans="1:4" ht="15" customHeight="1" x14ac:dyDescent="0.2">
      <c r="A135" s="82" t="s">
        <v>419</v>
      </c>
      <c r="B135" s="83">
        <v>500</v>
      </c>
      <c r="C135" s="104" t="s">
        <v>143</v>
      </c>
      <c r="D135" s="97" t="s">
        <v>40</v>
      </c>
    </row>
    <row r="136" spans="1:4" ht="15" customHeight="1" x14ac:dyDescent="0.2">
      <c r="A136" s="82" t="s">
        <v>419</v>
      </c>
      <c r="B136" s="83">
        <v>300</v>
      </c>
      <c r="C136" s="104" t="s">
        <v>108</v>
      </c>
      <c r="D136" s="97" t="s">
        <v>40</v>
      </c>
    </row>
    <row r="137" spans="1:4" ht="15" customHeight="1" x14ac:dyDescent="0.2">
      <c r="A137" s="82" t="s">
        <v>419</v>
      </c>
      <c r="B137" s="83">
        <v>150</v>
      </c>
      <c r="C137" s="104" t="s">
        <v>422</v>
      </c>
      <c r="D137" s="97" t="s">
        <v>40</v>
      </c>
    </row>
    <row r="138" spans="1:4" x14ac:dyDescent="0.2">
      <c r="A138" s="161" t="s">
        <v>45</v>
      </c>
      <c r="B138" s="162"/>
      <c r="C138" s="162"/>
      <c r="D138" s="163"/>
    </row>
    <row r="139" spans="1:4" ht="30" customHeight="1" x14ac:dyDescent="0.2">
      <c r="A139" s="118">
        <v>43346</v>
      </c>
      <c r="B139" s="119">
        <v>2850</v>
      </c>
      <c r="C139" s="160" t="s">
        <v>724</v>
      </c>
      <c r="D139" s="160"/>
    </row>
    <row r="140" spans="1:4" x14ac:dyDescent="0.2">
      <c r="A140" s="118">
        <v>43354</v>
      </c>
      <c r="B140" s="119">
        <v>24150</v>
      </c>
      <c r="C140" s="158" t="s">
        <v>725</v>
      </c>
      <c r="D140" s="158"/>
    </row>
    <row r="141" spans="1:4" ht="30" customHeight="1" x14ac:dyDescent="0.2">
      <c r="A141" s="118">
        <v>43356</v>
      </c>
      <c r="B141" s="119">
        <v>4870</v>
      </c>
      <c r="C141" s="158" t="s">
        <v>726</v>
      </c>
      <c r="D141" s="158"/>
    </row>
    <row r="142" spans="1:4" ht="30" customHeight="1" x14ac:dyDescent="0.2">
      <c r="A142" s="118">
        <v>43356</v>
      </c>
      <c r="B142" s="119">
        <v>3130</v>
      </c>
      <c r="C142" s="158" t="s">
        <v>727</v>
      </c>
      <c r="D142" s="158"/>
    </row>
    <row r="143" spans="1:4" ht="30" customHeight="1" x14ac:dyDescent="0.2">
      <c r="A143" s="118">
        <v>43356</v>
      </c>
      <c r="B143" s="119">
        <v>4036</v>
      </c>
      <c r="C143" s="158" t="s">
        <v>728</v>
      </c>
      <c r="D143" s="158"/>
    </row>
    <row r="144" spans="1:4" ht="30" customHeight="1" x14ac:dyDescent="0.2">
      <c r="A144" s="118">
        <v>43356</v>
      </c>
      <c r="B144" s="119">
        <v>1697</v>
      </c>
      <c r="C144" s="158" t="s">
        <v>729</v>
      </c>
      <c r="D144" s="158"/>
    </row>
    <row r="145" spans="1:5" x14ac:dyDescent="0.2">
      <c r="A145" s="118">
        <v>43356</v>
      </c>
      <c r="B145" s="119">
        <v>67</v>
      </c>
      <c r="C145" s="158" t="s">
        <v>109</v>
      </c>
      <c r="D145" s="158"/>
    </row>
    <row r="146" spans="1:5" ht="30" customHeight="1" x14ac:dyDescent="0.2">
      <c r="A146" s="118">
        <v>43361</v>
      </c>
      <c r="B146" s="119">
        <v>2620</v>
      </c>
      <c r="C146" s="158" t="s">
        <v>723</v>
      </c>
      <c r="D146" s="158"/>
    </row>
    <row r="147" spans="1:5" ht="30" customHeight="1" x14ac:dyDescent="0.2">
      <c r="A147" s="118">
        <v>43361</v>
      </c>
      <c r="B147" s="119">
        <v>4879</v>
      </c>
      <c r="C147" s="158" t="s">
        <v>730</v>
      </c>
      <c r="D147" s="158"/>
    </row>
    <row r="148" spans="1:5" x14ac:dyDescent="0.2">
      <c r="A148" s="118">
        <v>43361</v>
      </c>
      <c r="B148" s="119">
        <v>1</v>
      </c>
      <c r="C148" s="158" t="s">
        <v>109</v>
      </c>
      <c r="D148" s="158"/>
    </row>
    <row r="149" spans="1:5" x14ac:dyDescent="0.2">
      <c r="A149" s="118">
        <v>43367</v>
      </c>
      <c r="B149" s="119">
        <v>8500</v>
      </c>
      <c r="C149" s="158" t="s">
        <v>731</v>
      </c>
      <c r="D149" s="158"/>
    </row>
    <row r="150" spans="1:5" x14ac:dyDescent="0.2">
      <c r="A150" s="118">
        <v>43369</v>
      </c>
      <c r="B150" s="119">
        <v>868</v>
      </c>
      <c r="C150" s="159" t="s">
        <v>732</v>
      </c>
      <c r="D150" s="159"/>
    </row>
    <row r="151" spans="1:5" ht="30" customHeight="1" x14ac:dyDescent="0.2">
      <c r="A151" s="118">
        <v>43369</v>
      </c>
      <c r="B151" s="119">
        <v>11409.2</v>
      </c>
      <c r="C151" s="159" t="s">
        <v>733</v>
      </c>
      <c r="D151" s="159"/>
    </row>
    <row r="152" spans="1:5" x14ac:dyDescent="0.2">
      <c r="A152" s="118">
        <v>43369</v>
      </c>
      <c r="B152" s="119">
        <v>1094.2</v>
      </c>
      <c r="C152" s="159" t="s">
        <v>734</v>
      </c>
      <c r="D152" s="159"/>
    </row>
    <row r="153" spans="1:5" ht="30" customHeight="1" x14ac:dyDescent="0.2">
      <c r="A153" s="118">
        <v>43369</v>
      </c>
      <c r="B153" s="119">
        <v>1582</v>
      </c>
      <c r="C153" s="159" t="s">
        <v>735</v>
      </c>
      <c r="D153" s="159"/>
    </row>
    <row r="154" spans="1:5" x14ac:dyDescent="0.2">
      <c r="A154" s="118">
        <v>43369</v>
      </c>
      <c r="B154" s="119">
        <v>2696</v>
      </c>
      <c r="C154" s="159" t="s">
        <v>736</v>
      </c>
      <c r="D154" s="159"/>
    </row>
    <row r="155" spans="1:5" x14ac:dyDescent="0.2">
      <c r="A155" s="118">
        <v>43369</v>
      </c>
      <c r="B155" s="119">
        <v>1674.4</v>
      </c>
      <c r="C155" s="159" t="s">
        <v>737</v>
      </c>
      <c r="D155" s="159"/>
    </row>
    <row r="156" spans="1:5" x14ac:dyDescent="0.2">
      <c r="A156" s="118">
        <v>43369</v>
      </c>
      <c r="B156" s="119">
        <v>3526.2</v>
      </c>
      <c r="C156" s="159" t="s">
        <v>738</v>
      </c>
      <c r="D156" s="159"/>
    </row>
    <row r="157" spans="1:5" ht="15" customHeight="1" x14ac:dyDescent="0.2">
      <c r="A157" s="170" t="s">
        <v>423</v>
      </c>
      <c r="B157" s="171"/>
      <c r="C157" s="171"/>
      <c r="D157" s="172"/>
      <c r="E157" s="114"/>
    </row>
    <row r="158" spans="1:5" ht="16" x14ac:dyDescent="0.2">
      <c r="A158" s="79" t="s">
        <v>350</v>
      </c>
      <c r="B158" s="115">
        <v>48.4</v>
      </c>
      <c r="C158" s="160" t="s">
        <v>40</v>
      </c>
      <c r="D158" s="160"/>
    </row>
    <row r="159" spans="1:5" ht="16" x14ac:dyDescent="0.2">
      <c r="A159" s="79" t="s">
        <v>424</v>
      </c>
      <c r="B159" s="115">
        <v>9680</v>
      </c>
      <c r="C159" s="160" t="s">
        <v>425</v>
      </c>
      <c r="D159" s="160"/>
    </row>
    <row r="160" spans="1:5" ht="15" customHeight="1" x14ac:dyDescent="0.2">
      <c r="A160" s="167" t="s">
        <v>38</v>
      </c>
      <c r="B160" s="168"/>
      <c r="C160" s="168"/>
      <c r="D160" s="169"/>
    </row>
    <row r="161" spans="1:4" ht="15" customHeight="1" x14ac:dyDescent="0.2">
      <c r="A161" s="116" t="s">
        <v>344</v>
      </c>
      <c r="B161" s="117">
        <v>119588</v>
      </c>
      <c r="C161" s="160" t="s">
        <v>111</v>
      </c>
      <c r="D161" s="160"/>
    </row>
    <row r="162" spans="1:4" ht="15" customHeight="1" x14ac:dyDescent="0.2">
      <c r="A162" s="116" t="s">
        <v>360</v>
      </c>
      <c r="B162" s="117">
        <v>7669.09</v>
      </c>
      <c r="C162" s="160" t="s">
        <v>426</v>
      </c>
      <c r="D162" s="160"/>
    </row>
    <row r="163" spans="1:4" ht="15" customHeight="1" x14ac:dyDescent="0.2">
      <c r="A163" s="116" t="s">
        <v>370</v>
      </c>
      <c r="B163" s="117">
        <v>130080</v>
      </c>
      <c r="C163" s="160" t="s">
        <v>110</v>
      </c>
      <c r="D163" s="160"/>
    </row>
    <row r="164" spans="1:4" ht="15" customHeight="1" x14ac:dyDescent="0.2">
      <c r="A164" s="116" t="s">
        <v>398</v>
      </c>
      <c r="B164" s="117">
        <v>33000</v>
      </c>
      <c r="C164" s="160" t="s">
        <v>427</v>
      </c>
      <c r="D164" s="160"/>
    </row>
    <row r="165" spans="1:4" ht="15" customHeight="1" x14ac:dyDescent="0.2">
      <c r="A165" s="116" t="s">
        <v>412</v>
      </c>
      <c r="B165" s="117">
        <v>60000</v>
      </c>
      <c r="C165" s="160" t="s">
        <v>428</v>
      </c>
      <c r="D165" s="160"/>
    </row>
    <row r="166" spans="1:4" ht="15" customHeight="1" x14ac:dyDescent="0.2">
      <c r="A166" s="116" t="s">
        <v>276</v>
      </c>
      <c r="B166" s="117">
        <v>425650</v>
      </c>
      <c r="C166" s="160" t="s">
        <v>722</v>
      </c>
      <c r="D166" s="160"/>
    </row>
    <row r="167" spans="1:4" ht="15" customHeight="1" x14ac:dyDescent="0.2">
      <c r="A167" s="7" t="s">
        <v>2</v>
      </c>
      <c r="B167" s="27">
        <f>SUM(B161:B166,B139:B156,B158:B159,B11:B137)</f>
        <v>958359.75999999989</v>
      </c>
      <c r="C167" s="27"/>
      <c r="D167" s="28"/>
    </row>
    <row r="169" spans="1:4" ht="15" customHeight="1" x14ac:dyDescent="0.2">
      <c r="C169" s="58"/>
    </row>
  </sheetData>
  <sheetProtection formatCells="0" formatColumns="0" formatRows="0" insertColumns="0" insertRows="0" insertHyperlinks="0" deleteColumns="0" deleteRows="0" sort="0" autoFilter="0" pivotTables="0"/>
  <mergeCells count="35">
    <mergeCell ref="C139:D139"/>
    <mergeCell ref="C161:D161"/>
    <mergeCell ref="A160:D160"/>
    <mergeCell ref="C159:D159"/>
    <mergeCell ref="C146:D146"/>
    <mergeCell ref="C158:D158"/>
    <mergeCell ref="C147:D147"/>
    <mergeCell ref="C148:D148"/>
    <mergeCell ref="C149:D149"/>
    <mergeCell ref="A157:D157"/>
    <mergeCell ref="B1:D1"/>
    <mergeCell ref="B2:D2"/>
    <mergeCell ref="B4:D4"/>
    <mergeCell ref="B5:D5"/>
    <mergeCell ref="B6:D6"/>
    <mergeCell ref="A138:D138"/>
    <mergeCell ref="A10:D10"/>
    <mergeCell ref="C166:D166"/>
    <mergeCell ref="C162:D162"/>
    <mergeCell ref="C163:D163"/>
    <mergeCell ref="C164:D164"/>
    <mergeCell ref="C165:D165"/>
    <mergeCell ref="C140:D140"/>
    <mergeCell ref="C141:D141"/>
    <mergeCell ref="C142:D142"/>
    <mergeCell ref="C143:D143"/>
    <mergeCell ref="C144:D144"/>
    <mergeCell ref="C145:D145"/>
    <mergeCell ref="C156:D156"/>
    <mergeCell ref="C150:D150"/>
    <mergeCell ref="C151:D151"/>
    <mergeCell ref="C152:D152"/>
    <mergeCell ref="C153:D153"/>
    <mergeCell ref="C154:D154"/>
    <mergeCell ref="C155:D155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A M</cp:lastModifiedBy>
  <cp:lastPrinted>2016-06-08T12:01:02Z</cp:lastPrinted>
  <dcterms:created xsi:type="dcterms:W3CDTF">2018-12-05T20:53:21Z</dcterms:created>
  <dcterms:modified xsi:type="dcterms:W3CDTF">2018-12-05T20:53:21Z</dcterms:modified>
</cp:coreProperties>
</file>