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10513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ally/Downloads/"/>
    </mc:Choice>
  </mc:AlternateContent>
  <xr:revisionPtr revIDLastSave="0" documentId="8_{14DE4D0F-353E-F54A-9B72-EF0817C755F8}" xr6:coauthVersionLast="33" xr6:coauthVersionMax="33" xr10:uidLastSave="{00000000-0000-0000-0000-000000000000}"/>
  <bookViews>
    <workbookView xWindow="20420" yWindow="9080" windowWidth="10000" windowHeight="7360" tabRatio="649"/>
  </bookViews>
  <sheets>
    <sheet name="Отчет" sheetId="1" r:id="rId1"/>
    <sheet name="Расходы" sheetId="4" r:id="rId2"/>
    <sheet name="CloudPayments" sheetId="13" r:id="rId3"/>
    <sheet name="PayPal" sheetId="6" r:id="rId4"/>
    <sheet name="Yandex" sheetId="8" r:id="rId5"/>
    <sheet name="Qiwi" sheetId="10" r:id="rId6"/>
    <sheet name="Смс" sheetId="11" r:id="rId7"/>
    <sheet name="СБ" sheetId="5" r:id="rId8"/>
  </sheets>
  <calcPr calcId="179017" refMode="R1C1"/>
</workbook>
</file>

<file path=xl/calcChain.xml><?xml version="1.0" encoding="utf-8"?>
<calcChain xmlns="http://schemas.openxmlformats.org/spreadsheetml/2006/main">
  <c r="C26" i="1" l="1"/>
  <c r="C25" i="1"/>
  <c r="C23" i="1"/>
  <c r="C22" i="1"/>
  <c r="C21" i="1"/>
  <c r="C19" i="1" s="1"/>
  <c r="C20" i="1"/>
  <c r="C66" i="11"/>
  <c r="C65" i="11"/>
  <c r="C16" i="1"/>
  <c r="C24" i="10"/>
  <c r="C25" i="10"/>
  <c r="C17" i="8"/>
  <c r="C14" i="1"/>
  <c r="D21" i="6"/>
  <c r="D20" i="6"/>
  <c r="C13" i="1" s="1"/>
  <c r="C221" i="13"/>
  <c r="C220" i="13"/>
  <c r="C12" i="1" s="1"/>
  <c r="B151" i="5"/>
  <c r="C17" i="1"/>
  <c r="B74" i="4"/>
  <c r="C15" i="1"/>
  <c r="C24" i="1"/>
  <c r="C11" i="1" l="1"/>
  <c r="C28" i="1" s="1"/>
</calcChain>
</file>

<file path=xl/sharedStrings.xml><?xml version="1.0" encoding="utf-8"?>
<sst xmlns="http://schemas.openxmlformats.org/spreadsheetml/2006/main" count="1095" uniqueCount="491">
  <si>
    <t>Дата</t>
  </si>
  <si>
    <t>Благотворитель</t>
  </si>
  <si>
    <t>Итого</t>
  </si>
  <si>
    <t>Отчет о полученных пожертвованиях</t>
  </si>
  <si>
    <t>Программа "Поддержка приютов"</t>
  </si>
  <si>
    <t>Дата платежа</t>
  </si>
  <si>
    <t>Назначение платежа</t>
  </si>
  <si>
    <t>Сумма, руб.</t>
  </si>
  <si>
    <t>Программа "Лечение"</t>
  </si>
  <si>
    <t>Программа "Стерилизация"</t>
  </si>
  <si>
    <t xml:space="preserve">Пожертвования на сайте www.rayfund.ru </t>
  </si>
  <si>
    <t>Поступления на расчетный счет Фонда</t>
  </si>
  <si>
    <t>Детализация произведенных расходов</t>
  </si>
  <si>
    <t>Административно-хозяйственные расходы</t>
  </si>
  <si>
    <t>Дата перечисления</t>
  </si>
  <si>
    <t>и произведенных расходах</t>
  </si>
  <si>
    <t>Благотворительный фонд</t>
  </si>
  <si>
    <t>помощи бездомным животным "РЭЙ"</t>
  </si>
  <si>
    <t>в ПАО "Сбербанк"</t>
  </si>
  <si>
    <t>Пожертвования через платёжную систему PayPal</t>
  </si>
  <si>
    <t>Дата зачисления на р/сч</t>
  </si>
  <si>
    <t>На расчетный счет Фонда в ПАО "Сбербанк"</t>
  </si>
  <si>
    <t>Через платежную систему PayPal</t>
  </si>
  <si>
    <t>Сумма, валюта</t>
  </si>
  <si>
    <t>Пожертвования через платёжную систему Yandex.Money</t>
  </si>
  <si>
    <t>Через платежную систему Yandex.Money</t>
  </si>
  <si>
    <t>Пожертвования через платёжную систему QIWI</t>
  </si>
  <si>
    <t>Через платежную систему Qiwi</t>
  </si>
  <si>
    <t>Зачислено на р/сч за вычетом комиссии оператора</t>
  </si>
  <si>
    <t>Благотворитель (последние 4 цифры номера телефона)</t>
  </si>
  <si>
    <t xml:space="preserve">Программа "Мероприятия и работа с общественностью" </t>
  </si>
  <si>
    <t xml:space="preserve">Программа"Мероприятия и работа с общественностью" </t>
  </si>
  <si>
    <t>Назначение</t>
  </si>
  <si>
    <t>Пожертвования через СМС на короткий номер 3434</t>
  </si>
  <si>
    <t>Через СМС на короткий номер 3434</t>
  </si>
  <si>
    <t>Зачислено на р/сч за вычетом комиссии оператора (2,8%)</t>
  </si>
  <si>
    <t>через платёжную систему CloudPayments</t>
  </si>
  <si>
    <t>Зачислено на р/сч за вычетом комиссии оператора (2,9%)</t>
  </si>
  <si>
    <t xml:space="preserve">Через платежную систему CloudPayments на сайте www.rayfund.ru </t>
  </si>
  <si>
    <t>Благотворительные пожертвования от физ. лиц</t>
  </si>
  <si>
    <t>Прочие поступления и благотворительные пожертвования</t>
  </si>
  <si>
    <t>Сумма, руб. 
(за вычетом комиссии)</t>
  </si>
  <si>
    <t>Благотворительное пожертвование</t>
  </si>
  <si>
    <t xml:space="preserve">Пожертвование от БФ "Нужна помощь" в рамках благотворительной программы "Нужна помощь" </t>
  </si>
  <si>
    <t>ANNA SHMIDT</t>
  </si>
  <si>
    <t>YURIY KRASIKOV</t>
  </si>
  <si>
    <t>ANNA PAVLOVSKAYA</t>
  </si>
  <si>
    <t>OLGA NEDOSEKINA</t>
  </si>
  <si>
    <t>YULIYA BALITSKAYA</t>
  </si>
  <si>
    <t>ALEXANDRA GROMOVA</t>
  </si>
  <si>
    <t>ALEXEY LOPATCHENKO</t>
  </si>
  <si>
    <t>T.KONSTANTINOVA</t>
  </si>
  <si>
    <t>TATIANA FEDOTOVA</t>
  </si>
  <si>
    <t>V. OKHOTNITSKAYA</t>
  </si>
  <si>
    <t>ELENA PILYUGINA</t>
  </si>
  <si>
    <t>ANNA KURGAN</t>
  </si>
  <si>
    <t>KABALENOV ALEXANDER</t>
  </si>
  <si>
    <t>NATALYA SHAVARINA</t>
  </si>
  <si>
    <t>ANNA KOTOVA</t>
  </si>
  <si>
    <t>NATALIA GUKASYAN</t>
  </si>
  <si>
    <t>TATIANA BALTUTIS</t>
  </si>
  <si>
    <t>EKATERINA GORBATENKO</t>
  </si>
  <si>
    <t>SVETLANA LEBEDEVA</t>
  </si>
  <si>
    <t>ANNA PETRENKO</t>
  </si>
  <si>
    <t>EVGENIYA VOLNOVA</t>
  </si>
  <si>
    <t>DARYA KAMENEVA</t>
  </si>
  <si>
    <t>VALERIA ARISTOVA</t>
  </si>
  <si>
    <t>ELENA VALEVSKAYA</t>
  </si>
  <si>
    <t>SVETLANA AVALIANI</t>
  </si>
  <si>
    <t>DUBIKOVA ELENA</t>
  </si>
  <si>
    <t>EKATERINA ANTONYUK</t>
  </si>
  <si>
    <t>ELENA DAVYDOVA</t>
  </si>
  <si>
    <t>SVETLANA LOGASHKINA</t>
  </si>
  <si>
    <t>ALEKSANDRA SOKOLOVA</t>
  </si>
  <si>
    <t>500,00 RUB</t>
  </si>
  <si>
    <t>Ожидается зачисление на р/сч за вычетом комиссии</t>
  </si>
  <si>
    <t>4344</t>
  </si>
  <si>
    <t xml:space="preserve">Ожидает зачисления на р/сч за вычетом комиссии оператора </t>
  </si>
  <si>
    <t>Ожидает зачисления на р/сч за вычетом комиссии оператора</t>
  </si>
  <si>
    <t>в т.ч. долгосрочные проекты</t>
  </si>
  <si>
    <t>Сдача наличных в банк</t>
  </si>
  <si>
    <t>Благотворительное пожертвование на лечение кота Васи</t>
  </si>
  <si>
    <t>Сумма,
 руб.</t>
  </si>
  <si>
    <t>ELENA FEDORENKO</t>
  </si>
  <si>
    <t>VALERIYA RYAZANTSEVA</t>
  </si>
  <si>
    <t>NATALYA YAKUNINA</t>
  </si>
  <si>
    <t>VLADA SHAFRANSKAYA</t>
  </si>
  <si>
    <t>EKATERINA IVANOVA</t>
  </si>
  <si>
    <t>DZHULIYA SHARMEN</t>
  </si>
  <si>
    <t>YULIYA KOCHEROVA</t>
  </si>
  <si>
    <t>MOMENTUM R</t>
  </si>
  <si>
    <t>DARIA RYAZANTSEVA</t>
  </si>
  <si>
    <t>Ожидается зачисление на р/сч за вычетом комиссии оператора (2,9%)</t>
  </si>
  <si>
    <t>Ожидает зачисления на р/сч за вычетом комиссии оператора (2,8%)</t>
  </si>
  <si>
    <t>Комиссия банка</t>
  </si>
  <si>
    <t>Оплата за вет. услуги - лечение собаки Сони в вет. клинике "Биоконтроль"</t>
  </si>
  <si>
    <t>Благотворительное пожертвование на лечение собаки Сони</t>
  </si>
  <si>
    <t>IRINA LAKTYUSHINA</t>
  </si>
  <si>
    <t>DANIIL KHIZOV</t>
  </si>
  <si>
    <t>KONSTANTIN LARIONOV</t>
  </si>
  <si>
    <t>NATALIA SYSOEVA</t>
  </si>
  <si>
    <t>ALEXEY KOMAROV</t>
  </si>
  <si>
    <t>YULIYA CHEREPANOVA</t>
  </si>
  <si>
    <t>VLADISLAV KURENKOV</t>
  </si>
  <si>
    <t>SVETLANA SAVELYEVA</t>
  </si>
  <si>
    <t>BALAKAEVA YULIA</t>
  </si>
  <si>
    <t>4427</t>
  </si>
  <si>
    <t>6186</t>
  </si>
  <si>
    <t xml:space="preserve">Благотворительные пожертвования, собранные на портале dobro.mail.ru в рамках проекта "Довезти бездомных собак и кошек до ветеринара" </t>
  </si>
  <si>
    <t>Благотворительное пожертвование на лечение собаки Персика</t>
  </si>
  <si>
    <t>Оплата за вет. услуги - лечение собаки Персика в вет. клинике "Беланта"</t>
  </si>
  <si>
    <t>Оплата за ветеринарные препараты для группы помощи животным Второй шанс</t>
  </si>
  <si>
    <t>ELLA ATABEKOVA</t>
  </si>
  <si>
    <t>VLADISLAV MARCHENKO</t>
  </si>
  <si>
    <t>FAINA RAYGORODSKAYA</t>
  </si>
  <si>
    <t>EVGENIY GUSEV</t>
  </si>
  <si>
    <t>TATYANA SPITSYNA</t>
  </si>
  <si>
    <t>ANNA KAZAKOVA</t>
  </si>
  <si>
    <t>IRINA LEBEDEVA</t>
  </si>
  <si>
    <t>IRINA KURNOSOVA</t>
  </si>
  <si>
    <t>ELENA GROMOVA</t>
  </si>
  <si>
    <t>MARIIA SAPRONOVA</t>
  </si>
  <si>
    <t>ALEKSANDR PLETNEV</t>
  </si>
  <si>
    <t>SVETLANA KOCHMINA</t>
  </si>
  <si>
    <t>300,00 RUB</t>
  </si>
  <si>
    <t>100,00 RUB</t>
  </si>
  <si>
    <t>1600</t>
  </si>
  <si>
    <t>Оплата за ветеринарные препараты для приюта Солнцево</t>
  </si>
  <si>
    <t>Оплата за вет. услуги - лечение собаки Гретты в вет. клинике "Биоконтроль"</t>
  </si>
  <si>
    <t>Оплата за вет. услуги - стерилизацию 1 собаки в вет. клинике "Фауна"</t>
  </si>
  <si>
    <t>Оплата за вет. услуги - стерилизацию 1 собаки в вет. клинике "Аист-вет" в Одинцово</t>
  </si>
  <si>
    <t>Программа "Школа зооволонтера", реализуемая на средства, полученные из бюджета г. Москвы (субсидия)</t>
  </si>
  <si>
    <t>Перечисление налогов и взносов от ФОТ за декабрь 2017</t>
  </si>
  <si>
    <t>Программа "Мобильное приложение Помощник Рэй"</t>
  </si>
  <si>
    <t>GALINA NIFONTOVA</t>
  </si>
  <si>
    <t>SKAKOVSKAYA MARIYA</t>
  </si>
  <si>
    <t>ELENA ZUEVA</t>
  </si>
  <si>
    <t>ILYA NOVOSELSKY</t>
  </si>
  <si>
    <t>OLGA FEDOSKINA</t>
  </si>
  <si>
    <t>ULYANA CHERVYAKOVA</t>
  </si>
  <si>
    <t>ALEXANDR BOLSHOV</t>
  </si>
  <si>
    <t>JULIA TSYMBALYUK</t>
  </si>
  <si>
    <t>EKATERINA KEVORKOVA</t>
  </si>
  <si>
    <t>NATALIA GRAKHANTSEVA</t>
  </si>
  <si>
    <t>SERGEY BONDAREV</t>
  </si>
  <si>
    <t>YULIYA MAKAROVA</t>
  </si>
  <si>
    <t>ELENA KHARCHUTKINA</t>
  </si>
  <si>
    <t>EKATERINA SKOBEYKO</t>
  </si>
  <si>
    <t>ANASTASIA MERTSALOVA</t>
  </si>
  <si>
    <t>OLESYA VAYMER</t>
  </si>
  <si>
    <t>Благотворительное пожертвование на лечение кота Вениамина</t>
  </si>
  <si>
    <t>IRINA ZVEREVA</t>
  </si>
  <si>
    <t>ANDREY BOLOTOV</t>
  </si>
  <si>
    <t>KRI</t>
  </si>
  <si>
    <t>DARIA LABKOVSKAYA</t>
  </si>
  <si>
    <t>SVITLANA ZHELTOVA</t>
  </si>
  <si>
    <t>LENA LENINA</t>
  </si>
  <si>
    <t>ELENA FEDCHENKO</t>
  </si>
  <si>
    <t>PAVEL TIMOFEEV</t>
  </si>
  <si>
    <t>EKATERINA GORBATIKOVA</t>
  </si>
  <si>
    <t>ALINA BONDARENKO</t>
  </si>
  <si>
    <t>ANNA RAKOVICH-NAKHIMOVA</t>
  </si>
  <si>
    <t>IVAN KOZLOV</t>
  </si>
  <si>
    <t>INESSA ROCHEVA</t>
  </si>
  <si>
    <t>KRISTINA PEGUSHINA</t>
  </si>
  <si>
    <t>EKATERINA MARKINA</t>
  </si>
  <si>
    <t>IRINA IVANOVA</t>
  </si>
  <si>
    <t>ANTONINA KUZNETSOVA</t>
  </si>
  <si>
    <t>VIKTOR OTOPKOV</t>
  </si>
  <si>
    <t>MARINA PETUKHOVA</t>
  </si>
  <si>
    <t>ANNA YURCHENKO</t>
  </si>
  <si>
    <t>DARYA GORYACHEVA</t>
  </si>
  <si>
    <t>VALERIJ GRIGORIEV</t>
  </si>
  <si>
    <t>ANASTASIA AMBROSOVA</t>
  </si>
  <si>
    <t>IRINA GALUSTYAN</t>
  </si>
  <si>
    <t>VERONIKASHIRSHOVA</t>
  </si>
  <si>
    <t>ANNA SALDINA</t>
  </si>
  <si>
    <t>NATALIA MISHINA</t>
  </si>
  <si>
    <t>IRINA BOGDANOVSKAYA</t>
  </si>
  <si>
    <t>DMITRIY</t>
  </si>
  <si>
    <t>ANASTASIA TEREKHOVA</t>
  </si>
  <si>
    <t>NURMAKHAMEDOVA</t>
  </si>
  <si>
    <t>SVETLANA KOROLEVA</t>
  </si>
  <si>
    <t>MARIIA NOSACH</t>
  </si>
  <si>
    <t>EKATERINA EGOROVA</t>
  </si>
  <si>
    <t>ELENA UKOLOVA</t>
  </si>
  <si>
    <t>IVAN ZUBANOV</t>
  </si>
  <si>
    <t>ALEKSANDR EGOROV</t>
  </si>
  <si>
    <t>ANNA SIMAKINA</t>
  </si>
  <si>
    <t>ALEXANDR SURBA</t>
  </si>
  <si>
    <t>YANA ZYUZINA</t>
  </si>
  <si>
    <t>ALINA BONDAREVA</t>
  </si>
  <si>
    <t>Тащян Мария</t>
  </si>
  <si>
    <t>27,00 RUB</t>
  </si>
  <si>
    <t>100,00 CAD</t>
  </si>
  <si>
    <t>Tatiana Malysheva</t>
  </si>
  <si>
    <t>Благотворительное пожертвование на лечение-корм-помощь животным</t>
  </si>
  <si>
    <t>Надежда</t>
  </si>
  <si>
    <t>Саруханов Артем</t>
  </si>
  <si>
    <t>Юлия Минина</t>
  </si>
  <si>
    <t>0346</t>
  </si>
  <si>
    <t>3810</t>
  </si>
  <si>
    <t>5566</t>
  </si>
  <si>
    <t>3767</t>
  </si>
  <si>
    <t>3399</t>
  </si>
  <si>
    <t>7075</t>
  </si>
  <si>
    <t>9937</t>
  </si>
  <si>
    <t>1787</t>
  </si>
  <si>
    <t>1556</t>
  </si>
  <si>
    <t>1326</t>
  </si>
  <si>
    <t>7480</t>
  </si>
  <si>
    <t>4785</t>
  </si>
  <si>
    <t xml:space="preserve">Богданова Анна </t>
  </si>
  <si>
    <t xml:space="preserve">Майорова Оксана </t>
  </si>
  <si>
    <t xml:space="preserve">П Анна </t>
  </si>
  <si>
    <t xml:space="preserve">Бурдина Елена </t>
  </si>
  <si>
    <t xml:space="preserve">Высоцкий Александр </t>
  </si>
  <si>
    <t>Анонимно</t>
  </si>
  <si>
    <t xml:space="preserve">Савельева Анна </t>
  </si>
  <si>
    <t xml:space="preserve">Давтян Джемма </t>
  </si>
  <si>
    <t xml:space="preserve">Волос Дмитрий </t>
  </si>
  <si>
    <t xml:space="preserve">Дагаева Ксения </t>
  </si>
  <si>
    <t xml:space="preserve">Рыжкова Наталья </t>
  </si>
  <si>
    <t xml:space="preserve">Дружинина Ирина </t>
  </si>
  <si>
    <t xml:space="preserve">Егорова Елена </t>
  </si>
  <si>
    <t xml:space="preserve">Солнцева Елена </t>
  </si>
  <si>
    <t xml:space="preserve">Шаркова Ольга </t>
  </si>
  <si>
    <t xml:space="preserve">Маркова Юлия </t>
  </si>
  <si>
    <t xml:space="preserve">Моисеева Инга </t>
  </si>
  <si>
    <t xml:space="preserve">Пыленок Кристина </t>
  </si>
  <si>
    <t xml:space="preserve">Акопян Вероника </t>
  </si>
  <si>
    <t xml:space="preserve">Ельшина Юлия </t>
  </si>
  <si>
    <t xml:space="preserve">Копылов Евгений </t>
  </si>
  <si>
    <t xml:space="preserve">Рассказова Марина </t>
  </si>
  <si>
    <t xml:space="preserve">Апол Ппро </t>
  </si>
  <si>
    <t xml:space="preserve">Дячкина Полина </t>
  </si>
  <si>
    <t xml:space="preserve">Каландархонова Любовь </t>
  </si>
  <si>
    <t xml:space="preserve">Кирсанова Анастасия </t>
  </si>
  <si>
    <t xml:space="preserve">Манушичев Станислав </t>
  </si>
  <si>
    <t xml:space="preserve">Микоша Валерия </t>
  </si>
  <si>
    <t>Кобелева Екатерина Евгеньевна</t>
  </si>
  <si>
    <t xml:space="preserve">Москвин Андрей </t>
  </si>
  <si>
    <t xml:space="preserve">Старых Ольга </t>
  </si>
  <si>
    <t xml:space="preserve">Карпецкая Екатерина </t>
  </si>
  <si>
    <t xml:space="preserve">О Оглушат </t>
  </si>
  <si>
    <t xml:space="preserve">Суетинов Женя </t>
  </si>
  <si>
    <t>Фирсова Ирина</t>
  </si>
  <si>
    <t xml:space="preserve">Кошелев А. </t>
  </si>
  <si>
    <t xml:space="preserve">Высоцкая Анастасия </t>
  </si>
  <si>
    <t xml:space="preserve">Волкова Наталья </t>
  </si>
  <si>
    <t xml:space="preserve">Дунаева Анна </t>
  </si>
  <si>
    <t xml:space="preserve">Сергеева Марина </t>
  </si>
  <si>
    <t>Скоробогатова Ирина Борисовна</t>
  </si>
  <si>
    <t xml:space="preserve">Красавина Елена </t>
  </si>
  <si>
    <t xml:space="preserve">Наделяева Татьяна </t>
  </si>
  <si>
    <t xml:space="preserve">Семенова Анна </t>
  </si>
  <si>
    <t xml:space="preserve">Язневич Елизавета </t>
  </si>
  <si>
    <t xml:space="preserve">Сапожникова Ольга  </t>
  </si>
  <si>
    <t xml:space="preserve">Конбекова Ксения </t>
  </si>
  <si>
    <t xml:space="preserve">Рюмина Елизавета </t>
  </si>
  <si>
    <t>Иванова Ольга Алексеевна</t>
  </si>
  <si>
    <t xml:space="preserve">Иванов Вадим </t>
  </si>
  <si>
    <t xml:space="preserve">Павлова Ольга </t>
  </si>
  <si>
    <t xml:space="preserve">Сотова Виктория </t>
  </si>
  <si>
    <t xml:space="preserve">Суслова Арина </t>
  </si>
  <si>
    <t>Валеева Елена Георгиевна</t>
  </si>
  <si>
    <t>Чикина Наталья</t>
  </si>
  <si>
    <t>Перечисление денежных средств в рамках благотворительной акции "Новогоднее Ралли Пожертвований" от проекта «Делись добром, Москва!» и благотворительного собрания «Все вместе»</t>
  </si>
  <si>
    <t>Благотворительные пожертвования через мобильный терминал</t>
  </si>
  <si>
    <t>Оплата за вет. услуги - стерилизацию 1 кошки и кастрацию 2 котов в вет. клинике "КрасногорьеВет"</t>
  </si>
  <si>
    <t>за январь 2018 года</t>
  </si>
  <si>
    <t>Остаток средств на 01.01.2018</t>
  </si>
  <si>
    <t>Общая сумма пожертвований за январь 2018г.</t>
  </si>
  <si>
    <t>Произведенные расходы за январь 2018г.</t>
  </si>
  <si>
    <t>Остаток средств на 31.01.2018</t>
  </si>
  <si>
    <t xml:space="preserve"> за январь 2018 года</t>
  </si>
  <si>
    <t>03.01.2018</t>
  </si>
  <si>
    <t xml:space="preserve">Студеникин Юрий </t>
  </si>
  <si>
    <t>Добровольное пожертвование</t>
  </si>
  <si>
    <t>Коломийчук Анна Юрьевна</t>
  </si>
  <si>
    <t>06.01.2018</t>
  </si>
  <si>
    <t xml:space="preserve">Худько Елизавета </t>
  </si>
  <si>
    <t xml:space="preserve">Лазарева Юлия </t>
  </si>
  <si>
    <t>Прудникова Елена Николаевна</t>
  </si>
  <si>
    <t>09.01.2018</t>
  </si>
  <si>
    <t xml:space="preserve">Степанова Светлана Анатольевна </t>
  </si>
  <si>
    <t>Сапожникова Ольга</t>
  </si>
  <si>
    <t xml:space="preserve">Князева Елена Валерьевна </t>
  </si>
  <si>
    <t>10.01.2018</t>
  </si>
  <si>
    <t>Орлова Татьяна</t>
  </si>
  <si>
    <t>Благотворительное пожертвование на лечение собаки Гретты</t>
  </si>
  <si>
    <t xml:space="preserve">К Ив </t>
  </si>
  <si>
    <t>11.01.2018</t>
  </si>
  <si>
    <t>12.01.2018</t>
  </si>
  <si>
    <t>Павлова Юлия</t>
  </si>
  <si>
    <t>14.01.2018</t>
  </si>
  <si>
    <t xml:space="preserve">Левина Руслана </t>
  </si>
  <si>
    <t>16.01.2018</t>
  </si>
  <si>
    <t>Мараканова Мария Владимировна</t>
  </si>
  <si>
    <t>Татьяна Валерьевна</t>
  </si>
  <si>
    <t xml:space="preserve">Горсюкова Нина </t>
  </si>
  <si>
    <t>Овчинникова Татьяна</t>
  </si>
  <si>
    <t>17.01.2018</t>
  </si>
  <si>
    <t>18.01.2018</t>
  </si>
  <si>
    <t xml:space="preserve">Гержан Елена </t>
  </si>
  <si>
    <t>Благотворительное пожертвование на лечение собаки Амели</t>
  </si>
  <si>
    <t>19.01.2018</t>
  </si>
  <si>
    <t>21.01.2018</t>
  </si>
  <si>
    <t>Фон-Арев Михаил</t>
  </si>
  <si>
    <t xml:space="preserve">Демичева Татьяна Олеговна </t>
  </si>
  <si>
    <t xml:space="preserve">Мринская Мария Игоревна </t>
  </si>
  <si>
    <t xml:space="preserve">Попова Алина Юрьевна </t>
  </si>
  <si>
    <t>Белова Татьяна Валерьевна</t>
  </si>
  <si>
    <t xml:space="preserve">Капчиц Марк Борисович </t>
  </si>
  <si>
    <t>Лякин Сергей Александрович</t>
  </si>
  <si>
    <t xml:space="preserve">Гончарова Эльвира </t>
  </si>
  <si>
    <t>Цветкова Таня</t>
  </si>
  <si>
    <t>Рождественский Илья Сергеевич</t>
  </si>
  <si>
    <t>23.01.2018</t>
  </si>
  <si>
    <t>24.01.2018</t>
  </si>
  <si>
    <t>Боброва Светлана Сергеевна</t>
  </si>
  <si>
    <t>Сбитнева Анна Алексеевна</t>
  </si>
  <si>
    <t>Сидоревич Александр Александрович</t>
  </si>
  <si>
    <t xml:space="preserve">Вершинина Мария </t>
  </si>
  <si>
    <t xml:space="preserve">Мринская Мария </t>
  </si>
  <si>
    <t xml:space="preserve">Т Софья </t>
  </si>
  <si>
    <t>Суликаева Екатерина Викторовна</t>
  </si>
  <si>
    <t>25.01.2018</t>
  </si>
  <si>
    <t xml:space="preserve">Васьков Артур </t>
  </si>
  <si>
    <t>26.01.2018</t>
  </si>
  <si>
    <t>Клочкова Анастасия Владимировна</t>
  </si>
  <si>
    <t>Алимкина Елена Михайловна</t>
  </si>
  <si>
    <t xml:space="preserve">Вяткина Татьяна </t>
  </si>
  <si>
    <t>28.01.2018</t>
  </si>
  <si>
    <t xml:space="preserve">Фролова Ольга </t>
  </si>
  <si>
    <t>Жердев Антон Иванович</t>
  </si>
  <si>
    <t>30.01.2018</t>
  </si>
  <si>
    <t xml:space="preserve">Батеха Оксана </t>
  </si>
  <si>
    <t>31.01.2018</t>
  </si>
  <si>
    <t>Сабитова Ирина Ивановна</t>
  </si>
  <si>
    <t>Сдача наличных в банк (благотворительные пожертвования, собранные в ящик для сбора пожертвований, установленный в вет. клинике "ГОС-ВЕТ")</t>
  </si>
  <si>
    <t>Сдача наличных в банк (благотворительные пожертвования, собранные в ящик для сбора пожертвований, установленный в центре красоты "100лица" Рублевское ш.)</t>
  </si>
  <si>
    <t>Сдача наличных в банк (благотворительные пожертвования, собранные в ящик для сбора пожертвований, установленный в вет. клинике "КрасногорьеВет")</t>
  </si>
  <si>
    <t>Сдача наличных в банк (благотворительные пожертвования, собранные в ящик для сбора пожертвований, установленный в вет. клинике "Орикс")</t>
  </si>
  <si>
    <t>Сдача наличных в банк (благотворительные пожертвования, собранные в ящик для сбора пожертвований, установленный в вет. клинике "Аист-вет" в Строгино)</t>
  </si>
  <si>
    <t>Сдача наличных в банк (благотворительные пожертвования, собранные в ящик для сбора пожертвований, установленный в Академии груминга "Боншери")</t>
  </si>
  <si>
    <t>Сдача наличных в банк (благотворительные пожертвования, собранные в ящик для сбора пожертвований, установленный в Студии “ZooRoom”)</t>
  </si>
  <si>
    <t>15.01.2018</t>
  </si>
  <si>
    <t>Пожертвование от Фонда поддержки и развития филантропии "КАФ" в рамках благ. программы "Вместе"</t>
  </si>
  <si>
    <t>22.01.2018</t>
  </si>
  <si>
    <t>29.01.2018</t>
  </si>
  <si>
    <t>SVETLANA BAIMOVA</t>
  </si>
  <si>
    <t>ALINA SHIPOVSKAYA</t>
  </si>
  <si>
    <t>ROMAN ZHUKOV</t>
  </si>
  <si>
    <t>KARINA KUZNETSOVA</t>
  </si>
  <si>
    <t>TATYANA GROMOVA</t>
  </si>
  <si>
    <t>E.KOMLICHENKO</t>
  </si>
  <si>
    <t>ILONA LEONIDZE</t>
  </si>
  <si>
    <t>Благотворительное пожертвование в Фонд РЭЙ</t>
  </si>
  <si>
    <t>DARIA CHERNYAEVA</t>
  </si>
  <si>
    <t>KIRA BURMISTROVA</t>
  </si>
  <si>
    <t>ANASTASIYA KOROL</t>
  </si>
  <si>
    <t>VASILY KURGANOV</t>
  </si>
  <si>
    <t>EKATERINA DMITROVA</t>
  </si>
  <si>
    <t>VITALII SINITCIN</t>
  </si>
  <si>
    <t>FARAFONTOVA KSENIIA</t>
  </si>
  <si>
    <t>IVAN EREMIN</t>
  </si>
  <si>
    <t>TATIANA ROZITIS</t>
  </si>
  <si>
    <t>IGOR KOVALCHUK</t>
  </si>
  <si>
    <t>IANA MIHAILOVA</t>
  </si>
  <si>
    <t>OLGA VERSHININA</t>
  </si>
  <si>
    <t>OLGA DERGUNOVA</t>
  </si>
  <si>
    <t>A DOSMUKHAMBETOVA</t>
  </si>
  <si>
    <t>LEYLA ISMAILOVA</t>
  </si>
  <si>
    <t>OLGA MASHKO</t>
  </si>
  <si>
    <t>NAIL ABDULLIN</t>
  </si>
  <si>
    <t>ELENA MEDNIKOVA</t>
  </si>
  <si>
    <t>MARIA BABICHEVA</t>
  </si>
  <si>
    <t>ALENA SINICKINA</t>
  </si>
  <si>
    <t>DANIL ISLAMOV</t>
  </si>
  <si>
    <t>DAMIR OSTANOV</t>
  </si>
  <si>
    <t>ROMAN ARTYKHIN</t>
  </si>
  <si>
    <t>ANNA BYKOVA</t>
  </si>
  <si>
    <t>IRINA TASKAEVA</t>
  </si>
  <si>
    <t>MAKSIM BALABOLKIN</t>
  </si>
  <si>
    <t>Благотворительное пожертвование на покупку будок для приюта</t>
  </si>
  <si>
    <t>KATSIARYNA VOLODKO</t>
  </si>
  <si>
    <t>OLGA OSHUKANETS</t>
  </si>
  <si>
    <t>KARINA BATURINA</t>
  </si>
  <si>
    <t>ELENA MARKOVA</t>
  </si>
  <si>
    <t>ANNA STEPANOVA</t>
  </si>
  <si>
    <t>IRINA KLAPOVSKAYA</t>
  </si>
  <si>
    <t>GERASIMOVA TATIANA</t>
  </si>
  <si>
    <t>SVETLANA ZHIRKOVA</t>
  </si>
  <si>
    <t>PRESNUKHIN</t>
  </si>
  <si>
    <t>NADEZHDA TRANSVALEVA</t>
  </si>
  <si>
    <t>GALIYA NURTDINOVA</t>
  </si>
  <si>
    <t>TATIANA TOLSTOVA</t>
  </si>
  <si>
    <t>LYUBOV PASHININA</t>
  </si>
  <si>
    <t>ANATOLY PITIKIN</t>
  </si>
  <si>
    <t>MARIYA ROGOZHINA</t>
  </si>
  <si>
    <t>MARINA DEEVA</t>
  </si>
  <si>
    <t>YAMONEY VIRTUAL</t>
  </si>
  <si>
    <t>ANASTASIA SHNAYDERMAN</t>
  </si>
  <si>
    <t>ELENA MOSKOVSKYA</t>
  </si>
  <si>
    <t>MARINA MEDVEDEVA</t>
  </si>
  <si>
    <t>NIKISHINA TATIANA</t>
  </si>
  <si>
    <t>SERGEY GORSHKOV</t>
  </si>
  <si>
    <t>MARIA GRABARCHUK</t>
  </si>
  <si>
    <t>EKATERINA ERINA</t>
  </si>
  <si>
    <t>TAMARA DEYKOVA</t>
  </si>
  <si>
    <t>SVETLANA ANISIMOVA</t>
  </si>
  <si>
    <t>ARSIOM RULIOU</t>
  </si>
  <si>
    <t>ANASTASIYA KHAYDAROVA</t>
  </si>
  <si>
    <t>OLGA ERMOLAEVA</t>
  </si>
  <si>
    <t>TATIANA SHAMARDINA</t>
  </si>
  <si>
    <t>55,00 RUB</t>
  </si>
  <si>
    <t>Абдуллаева Нармин</t>
  </si>
  <si>
    <t>Болотова Марина</t>
  </si>
  <si>
    <t>Кузьменко Наталия</t>
  </si>
  <si>
    <t>Нургушиева Руфина</t>
  </si>
  <si>
    <t>Нуриева Наталья</t>
  </si>
  <si>
    <t>Левина Евгения</t>
  </si>
  <si>
    <t>Gorshkov Sergey</t>
  </si>
  <si>
    <t>24,00 RUB</t>
  </si>
  <si>
    <t>21,00 RUB</t>
  </si>
  <si>
    <t>Andrey Sarkisov</t>
  </si>
  <si>
    <t>Mikhail Vinogradov</t>
  </si>
  <si>
    <t>Глеб Васильев</t>
  </si>
  <si>
    <t>8356</t>
  </si>
  <si>
    <t>4811</t>
  </si>
  <si>
    <t>0002</t>
  </si>
  <si>
    <t>2100</t>
  </si>
  <si>
    <t>8152</t>
  </si>
  <si>
    <t>5394</t>
  </si>
  <si>
    <t>0298</t>
  </si>
  <si>
    <t>9377</t>
  </si>
  <si>
    <t>3963</t>
  </si>
  <si>
    <t>7985</t>
  </si>
  <si>
    <t>7653</t>
  </si>
  <si>
    <t>3636</t>
  </si>
  <si>
    <t>1358</t>
  </si>
  <si>
    <t>3863</t>
  </si>
  <si>
    <t>6179</t>
  </si>
  <si>
    <t>8344</t>
  </si>
  <si>
    <t>8616</t>
  </si>
  <si>
    <t>6472</t>
  </si>
  <si>
    <t>2505</t>
  </si>
  <si>
    <t>0819</t>
  </si>
  <si>
    <t>5360</t>
  </si>
  <si>
    <t>2370</t>
  </si>
  <si>
    <t>6808</t>
  </si>
  <si>
    <t>0227</t>
  </si>
  <si>
    <t>0071</t>
  </si>
  <si>
    <t>Оплата за корм для собак и кошек для приюта Елены Назаровой</t>
  </si>
  <si>
    <t>Оплата за корм для собак для приюта Собачий рай</t>
  </si>
  <si>
    <t>Оплата за пеленки впитывающие для группы помощи животным Второй шанс</t>
  </si>
  <si>
    <t>Оплата за лекарственные препараты для кота Вениамина</t>
  </si>
  <si>
    <t>Оплата за вет. услуги - лечение собаки Багиры в вет. клинике "Биоконтроль"</t>
  </si>
  <si>
    <t>Оплата за вет. услуги - лечение кота Вениамина в вет центре "Комондор"</t>
  </si>
  <si>
    <t>Оплата за пеленки впитывающие для кота Вениамина</t>
  </si>
  <si>
    <t>Оплата за вет. услуги - лечение собаки Амилии в вет. клинике "Биоконтроль"</t>
  </si>
  <si>
    <t>Оплата за корм (вет. диета) для кота Вениамина</t>
  </si>
  <si>
    <t>Оплата за вет. услуги - вакцинацию кошки Бети в вет. клинике "Аист-вет" в Строгино</t>
  </si>
  <si>
    <t>Оплата за вет. услуги - лечение кошки Сильвии в вет. клинике "Алисавет" на Лобачевского</t>
  </si>
  <si>
    <t>Оплата за вет. услуги - кастрацию 1 кота в вет. клинике "Аист-вет" в Строгино</t>
  </si>
  <si>
    <t>Оплата за вет. услуги - стерилизацию 2 собак в вет. клинике "Идеал"</t>
  </si>
  <si>
    <t>Оплата за вет. услуги - стерилизацию 1 кошки в вет. клинике "Алисавет" на Лобачевского</t>
  </si>
  <si>
    <t>Оплата за изготовление бланков А4 и обучающей книги "факты о животных"</t>
  </si>
  <si>
    <t>Оплата за сувенирную и раздаточную продукцию для фестиваля "Собаки в городе"</t>
  </si>
  <si>
    <t>Оплата труда (менеджер проекта) за январь 2018</t>
  </si>
  <si>
    <t>Оплата труда (руководитель и бухгалтер проекта) за январь 2018</t>
  </si>
  <si>
    <t>Перечисление налогов и взносов от ФОТ за январь 2018</t>
  </si>
  <si>
    <t>Оплата за размещение сообщения на сайте Федресурс</t>
  </si>
  <si>
    <t>Оплата членских взносов за январь-июнь 2018г. в "Благотворительное собрание "Все вместе"</t>
  </si>
  <si>
    <t>Услуги почты</t>
  </si>
  <si>
    <t>Оплата за папки для документов</t>
  </si>
  <si>
    <t>Оплата аренды нежилого помещения - обеспечительный платеж</t>
  </si>
  <si>
    <t>Оплата труда АУП (координирование и развитие Фонда, 2 человека) за январь 2018</t>
  </si>
  <si>
    <t>Оплата труда (координатор программы, 1 человек) за январь 2018</t>
  </si>
  <si>
    <t>Оплата аренды нежилого помещения за январь 2018</t>
  </si>
  <si>
    <t>Оплата за оказание услуг по управлению контентом мобильного приложения "Помощник РЭЙ" за январь 2018</t>
  </si>
  <si>
    <t>Оплата за вет. услуги - стерилизацию 1 кошки в вет. клинике "Джек"</t>
  </si>
  <si>
    <t>Оплата за вет. услуги - стерилизацию 1 собаки в вет. клинике "Джек"</t>
  </si>
  <si>
    <t>Оплата за вет. услуги - стерилизацию 1 кошки в вет. клинике "Аист-вет" в Строгино</t>
  </si>
  <si>
    <t>Оплата за вет. услуги - стерилизацию 2 кошек в вет. клинике "Вет-ОК"</t>
  </si>
  <si>
    <t>Оплата за вет. услуги - стерилизацию 1 собаки в вет. клинике "Свой Доктор"</t>
  </si>
  <si>
    <t>Оплата за вет. услуги - стерилизацию и стац. содержание 1 собаки в вет. клинике "Фауна"</t>
  </si>
  <si>
    <t>Оплата за вет. услуги - кастрацию 1 собаки в вет. клинике "Умка"</t>
  </si>
  <si>
    <t>Foxtail</t>
  </si>
  <si>
    <t>V 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</si>
</sst>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73" formatCode="#,##0.00&quot;р.&quot;"/>
    <numFmt numFmtId="180" formatCode="#\ ##0.00"/>
  </numFmts>
  <fonts count="21" x14ac:knownFonts="1">
    <font>
      <sz val="11"/>
      <color indexed="8"/>
      <name val="Calibri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i/>
      <sz val="11"/>
      <color indexed="8"/>
      <name val="Calibri"/>
      <family val="2"/>
      <charset val="204"/>
    </font>
    <font>
      <sz val="11"/>
      <color indexed="8"/>
      <name val="Calibri"/>
      <family val="2"/>
      <charset val="204"/>
    </font>
    <font>
      <b/>
      <sz val="11"/>
      <color indexed="8"/>
      <name val="Calibri"/>
      <family val="2"/>
      <charset val="204"/>
    </font>
    <font>
      <sz val="10"/>
      <color indexed="8"/>
      <name val="Calibri"/>
      <family val="2"/>
      <charset val="204"/>
    </font>
    <font>
      <b/>
      <i/>
      <sz val="11"/>
      <name val="Calibri"/>
      <family val="2"/>
      <charset val="204"/>
    </font>
    <font>
      <sz val="12"/>
      <color indexed="8"/>
      <name val="Calibri"/>
      <family val="2"/>
      <charset val="204"/>
    </font>
    <font>
      <i/>
      <sz val="11"/>
      <color indexed="8"/>
      <name val="Calibri"/>
      <family val="2"/>
      <charset val="204"/>
    </font>
    <font>
      <i/>
      <sz val="11"/>
      <name val="Calibri"/>
      <family val="2"/>
      <charset val="204"/>
    </font>
    <font>
      <sz val="11"/>
      <name val="Calibri"/>
      <family val="2"/>
      <charset val="204"/>
    </font>
    <font>
      <sz val="11"/>
      <color theme="1"/>
      <name val="Calibri"/>
      <family val="2"/>
      <charset val="204"/>
      <scheme val="minor"/>
    </font>
    <font>
      <b/>
      <sz val="14"/>
      <color theme="3"/>
      <name val="Calibri"/>
      <family val="2"/>
      <charset val="204"/>
    </font>
    <font>
      <b/>
      <sz val="14"/>
      <color rgb="FF2D4E77"/>
      <name val="Calibri"/>
      <family val="2"/>
      <charset val="204"/>
    </font>
    <font>
      <sz val="10"/>
      <color rgb="FF000000"/>
      <name val="Arial"/>
      <family val="2"/>
      <charset val="204"/>
    </font>
    <font>
      <sz val="11"/>
      <color rgb="FF222222"/>
      <name val="Calibri"/>
      <family val="2"/>
      <charset val="204"/>
      <scheme val="minor"/>
    </font>
    <font>
      <sz val="11"/>
      <color indexed="8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i/>
      <sz val="14"/>
      <color rgb="FF2D4E77"/>
      <name val="Calibri"/>
      <family val="2"/>
      <charset val="204"/>
    </font>
    <font>
      <b/>
      <i/>
      <sz val="14"/>
      <color theme="3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 applyFill="0" applyProtection="0"/>
  </cellStyleXfs>
  <cellXfs count="167">
    <xf numFmtId="0" fontId="0" fillId="0" borderId="0" xfId="0" applyFill="1" applyProtection="1"/>
    <xf numFmtId="0" fontId="0" fillId="0" borderId="0" xfId="0" applyFill="1" applyAlignment="1" applyProtection="1">
      <alignment horizontal="center" vertical="center"/>
    </xf>
    <xf numFmtId="4" fontId="0" fillId="0" borderId="0" xfId="0" applyNumberFormat="1" applyFill="1" applyAlignment="1" applyProtection="1">
      <alignment horizontal="center" vertical="center"/>
    </xf>
    <xf numFmtId="14" fontId="0" fillId="0" borderId="1" xfId="0" applyNumberFormat="1" applyFill="1" applyBorder="1" applyAlignment="1" applyProtection="1">
      <alignment horizontal="center" vertical="center"/>
    </xf>
    <xf numFmtId="4" fontId="8" fillId="0" borderId="0" xfId="0" applyNumberFormat="1" applyFont="1" applyFill="1" applyAlignment="1" applyProtection="1">
      <alignment horizontal="center" vertical="center"/>
    </xf>
    <xf numFmtId="0" fontId="8" fillId="0" borderId="0" xfId="0" applyFont="1" applyFill="1" applyProtection="1"/>
    <xf numFmtId="14" fontId="4" fillId="0" borderId="1" xfId="0" applyNumberFormat="1" applyFont="1" applyFill="1" applyBorder="1" applyAlignment="1" applyProtection="1">
      <alignment horizontal="center" vertical="center"/>
    </xf>
    <xf numFmtId="4" fontId="4" fillId="0" borderId="1" xfId="0" applyNumberFormat="1" applyFont="1" applyFill="1" applyBorder="1" applyAlignment="1" applyProtection="1">
      <alignment horizontal="center" vertical="center"/>
    </xf>
    <xf numFmtId="0" fontId="13" fillId="0" borderId="0" xfId="0" applyFont="1" applyFill="1" applyProtection="1"/>
    <xf numFmtId="0" fontId="0" fillId="0" borderId="0" xfId="0" applyFill="1" applyAlignment="1" applyProtection="1">
      <alignment horizontal="center"/>
    </xf>
    <xf numFmtId="0" fontId="3" fillId="3" borderId="2" xfId="0" applyFont="1" applyFill="1" applyBorder="1" applyAlignment="1" applyProtection="1">
      <alignment horizontal="center" vertical="center"/>
    </xf>
    <xf numFmtId="4" fontId="2" fillId="3" borderId="3" xfId="0" applyNumberFormat="1" applyFont="1" applyFill="1" applyBorder="1" applyAlignment="1" applyProtection="1">
      <alignment horizontal="center" vertical="center"/>
    </xf>
    <xf numFmtId="0" fontId="6" fillId="3" borderId="4" xfId="0" applyFont="1" applyFill="1" applyBorder="1" applyProtection="1"/>
    <xf numFmtId="0" fontId="7" fillId="3" borderId="2" xfId="0" applyFont="1" applyFill="1" applyBorder="1" applyAlignment="1" applyProtection="1">
      <alignment vertical="center"/>
    </xf>
    <xf numFmtId="0" fontId="7" fillId="3" borderId="3" xfId="0" applyFont="1" applyFill="1" applyBorder="1" applyAlignment="1" applyProtection="1">
      <alignment vertical="center"/>
    </xf>
    <xf numFmtId="0" fontId="7" fillId="3" borderId="4" xfId="0" applyFont="1" applyFill="1" applyBorder="1" applyAlignment="1" applyProtection="1">
      <alignment vertical="center"/>
    </xf>
    <xf numFmtId="0" fontId="3" fillId="3" borderId="2" xfId="0" applyFont="1" applyFill="1" applyBorder="1" applyAlignment="1" applyProtection="1">
      <alignment vertical="center"/>
    </xf>
    <xf numFmtId="0" fontId="3" fillId="3" borderId="3" xfId="0" applyFont="1" applyFill="1" applyBorder="1" applyAlignment="1" applyProtection="1">
      <alignment vertical="center"/>
    </xf>
    <xf numFmtId="0" fontId="3" fillId="3" borderId="4" xfId="0" applyFont="1" applyFill="1" applyBorder="1" applyAlignment="1" applyProtection="1">
      <alignment vertical="center"/>
    </xf>
    <xf numFmtId="0" fontId="9" fillId="3" borderId="2" xfId="0" applyFont="1" applyFill="1" applyBorder="1" applyAlignment="1" applyProtection="1">
      <alignment vertical="center"/>
    </xf>
    <xf numFmtId="0" fontId="10" fillId="3" borderId="2" xfId="0" applyFont="1" applyFill="1" applyBorder="1" applyAlignment="1" applyProtection="1">
      <alignment vertical="center"/>
    </xf>
    <xf numFmtId="0" fontId="10" fillId="3" borderId="3" xfId="0" applyFont="1" applyFill="1" applyBorder="1" applyAlignment="1" applyProtection="1">
      <alignment vertical="center"/>
    </xf>
    <xf numFmtId="0" fontId="9" fillId="3" borderId="3" xfId="0" applyFont="1" applyFill="1" applyBorder="1" applyAlignment="1" applyProtection="1">
      <alignment vertical="center"/>
    </xf>
    <xf numFmtId="0" fontId="9" fillId="0" borderId="0" xfId="0" applyFont="1" applyFill="1" applyBorder="1" applyAlignment="1" applyProtection="1">
      <alignment vertical="center"/>
    </xf>
    <xf numFmtId="0" fontId="2" fillId="3" borderId="4" xfId="0" applyFont="1" applyFill="1" applyBorder="1" applyProtection="1"/>
    <xf numFmtId="0" fontId="5" fillId="3" borderId="2" xfId="0" applyFont="1" applyFill="1" applyBorder="1" applyAlignment="1" applyProtection="1">
      <alignment horizontal="center" vertical="center"/>
    </xf>
    <xf numFmtId="4" fontId="5" fillId="3" borderId="3" xfId="0" applyNumberFormat="1" applyFont="1" applyFill="1" applyBorder="1" applyAlignment="1" applyProtection="1">
      <alignment horizontal="center" vertical="center"/>
    </xf>
    <xf numFmtId="0" fontId="5" fillId="3" borderId="4" xfId="0" applyFont="1" applyFill="1" applyBorder="1" applyAlignment="1" applyProtection="1">
      <alignment horizontal="center" vertical="center"/>
    </xf>
    <xf numFmtId="4" fontId="3" fillId="3" borderId="3" xfId="0" applyNumberFormat="1" applyFont="1" applyFill="1" applyBorder="1" applyAlignment="1" applyProtection="1">
      <alignment horizontal="center" vertical="center"/>
    </xf>
    <xf numFmtId="0" fontId="3" fillId="3" borderId="4" xfId="0" applyFont="1" applyFill="1" applyBorder="1" applyAlignment="1" applyProtection="1">
      <alignment horizontal="center" vertical="center"/>
    </xf>
    <xf numFmtId="4" fontId="2" fillId="3" borderId="3" xfId="0" applyNumberFormat="1" applyFont="1" applyFill="1" applyBorder="1" applyAlignment="1" applyProtection="1">
      <alignment horizontal="center"/>
    </xf>
    <xf numFmtId="0" fontId="0" fillId="3" borderId="4" xfId="0" applyFill="1" applyBorder="1" applyProtection="1"/>
    <xf numFmtId="173" fontId="2" fillId="4" borderId="4" xfId="0" applyNumberFormat="1" applyFont="1" applyFill="1" applyBorder="1" applyAlignment="1" applyProtection="1">
      <alignment horizontal="center"/>
    </xf>
    <xf numFmtId="173" fontId="0" fillId="0" borderId="0" xfId="0" applyNumberFormat="1" applyFill="1" applyAlignment="1" applyProtection="1">
      <alignment horizontal="center"/>
    </xf>
    <xf numFmtId="173" fontId="5" fillId="4" borderId="4" xfId="0" applyNumberFormat="1" applyFont="1" applyFill="1" applyBorder="1" applyAlignment="1" applyProtection="1">
      <alignment horizontal="center" vertical="center"/>
    </xf>
    <xf numFmtId="173" fontId="9" fillId="3" borderId="4" xfId="0" applyNumberFormat="1" applyFont="1" applyFill="1" applyBorder="1" applyAlignment="1" applyProtection="1">
      <alignment horizontal="right" vertical="center"/>
    </xf>
    <xf numFmtId="173" fontId="9" fillId="0" borderId="0" xfId="0" applyNumberFormat="1" applyFont="1" applyFill="1" applyBorder="1" applyAlignment="1" applyProtection="1">
      <alignment horizontal="right" vertical="center"/>
    </xf>
    <xf numFmtId="173" fontId="5" fillId="4" borderId="4" xfId="0" applyNumberFormat="1" applyFont="1" applyFill="1" applyBorder="1" applyAlignment="1" applyProtection="1">
      <alignment horizontal="center"/>
    </xf>
    <xf numFmtId="173" fontId="10" fillId="3" borderId="4" xfId="0" applyNumberFormat="1" applyFont="1" applyFill="1" applyBorder="1" applyAlignment="1" applyProtection="1">
      <alignment vertical="center"/>
    </xf>
    <xf numFmtId="173" fontId="9" fillId="3" borderId="4" xfId="0" applyNumberFormat="1" applyFont="1" applyFill="1" applyBorder="1" applyAlignment="1" applyProtection="1">
      <alignment vertical="center"/>
    </xf>
    <xf numFmtId="0" fontId="14" fillId="0" borderId="0" xfId="0" applyFont="1" applyFill="1" applyAlignment="1" applyProtection="1">
      <alignment horizontal="center"/>
    </xf>
    <xf numFmtId="4" fontId="13" fillId="0" borderId="0" xfId="0" applyNumberFormat="1" applyFont="1" applyFill="1" applyAlignment="1" applyProtection="1">
      <alignment horizontal="center" vertical="center"/>
    </xf>
    <xf numFmtId="0" fontId="1" fillId="0" borderId="1" xfId="0" applyFont="1" applyFill="1" applyBorder="1" applyProtection="1"/>
    <xf numFmtId="14" fontId="0" fillId="0" borderId="5" xfId="0" applyNumberFormat="1" applyFill="1" applyBorder="1" applyAlignment="1" applyProtection="1">
      <alignment horizontal="center" vertical="center"/>
    </xf>
    <xf numFmtId="4" fontId="0" fillId="0" borderId="5" xfId="0" applyNumberFormat="1" applyFill="1" applyBorder="1" applyAlignment="1" applyProtection="1">
      <alignment horizontal="center" vertical="center"/>
    </xf>
    <xf numFmtId="0" fontId="1" fillId="0" borderId="1" xfId="0" applyFont="1" applyFill="1" applyBorder="1" applyAlignment="1" applyProtection="1">
      <alignment wrapText="1"/>
    </xf>
    <xf numFmtId="4" fontId="13" fillId="0" borderId="0" xfId="0" applyNumberFormat="1" applyFont="1" applyFill="1" applyProtection="1"/>
    <xf numFmtId="4" fontId="0" fillId="0" borderId="0" xfId="0" applyNumberFormat="1" applyFill="1" applyProtection="1"/>
    <xf numFmtId="0" fontId="3" fillId="3" borderId="2" xfId="0" applyFont="1" applyFill="1" applyBorder="1" applyAlignment="1" applyProtection="1">
      <alignment horizontal="center" vertical="center" wrapText="1"/>
    </xf>
    <xf numFmtId="0" fontId="3" fillId="3" borderId="3" xfId="0" applyFont="1" applyFill="1" applyBorder="1" applyAlignment="1" applyProtection="1">
      <alignment horizontal="center" vertical="center" wrapText="1"/>
    </xf>
    <xf numFmtId="4" fontId="3" fillId="3" borderId="3" xfId="0" applyNumberFormat="1" applyFont="1" applyFill="1" applyBorder="1" applyAlignment="1" applyProtection="1">
      <alignment horizontal="center" vertical="center" wrapText="1"/>
    </xf>
    <xf numFmtId="0" fontId="3" fillId="3" borderId="4" xfId="0" applyFont="1" applyFill="1" applyBorder="1" applyAlignment="1" applyProtection="1">
      <alignment horizontal="center" vertical="center" wrapText="1"/>
    </xf>
    <xf numFmtId="0" fontId="0" fillId="0" borderId="0" xfId="0" applyFill="1" applyAlignment="1" applyProtection="1">
      <alignment wrapText="1"/>
    </xf>
    <xf numFmtId="0" fontId="3" fillId="3" borderId="3" xfId="0" applyFont="1" applyFill="1" applyBorder="1" applyAlignment="1" applyProtection="1">
      <alignment horizontal="center" vertical="center"/>
    </xf>
    <xf numFmtId="0" fontId="2" fillId="3" borderId="3" xfId="0" applyFont="1" applyFill="1" applyBorder="1" applyProtection="1"/>
    <xf numFmtId="14" fontId="1" fillId="0" borderId="1" xfId="0" applyNumberFormat="1" applyFont="1" applyFill="1" applyBorder="1" applyAlignment="1" applyProtection="1">
      <alignment horizontal="center" vertical="center"/>
    </xf>
    <xf numFmtId="4" fontId="1" fillId="0" borderId="1" xfId="0" applyNumberFormat="1" applyFont="1" applyFill="1" applyBorder="1" applyAlignment="1" applyProtection="1">
      <alignment horizontal="center" vertical="center"/>
    </xf>
    <xf numFmtId="4" fontId="0" fillId="0" borderId="1" xfId="0" applyNumberFormat="1" applyFill="1" applyBorder="1" applyAlignment="1" applyProtection="1">
      <alignment horizontal="center" vertical="center"/>
    </xf>
    <xf numFmtId="4" fontId="4" fillId="3" borderId="3" xfId="0" applyNumberFormat="1" applyFont="1" applyFill="1" applyBorder="1" applyAlignment="1" applyProtection="1">
      <alignment horizontal="center" vertical="center"/>
    </xf>
    <xf numFmtId="0" fontId="1" fillId="3" borderId="4" xfId="0" applyFont="1" applyFill="1" applyBorder="1" applyAlignment="1" applyProtection="1">
      <alignment wrapText="1"/>
    </xf>
    <xf numFmtId="14" fontId="3" fillId="3" borderId="2" xfId="0" applyNumberFormat="1" applyFont="1" applyFill="1" applyBorder="1" applyAlignment="1" applyProtection="1">
      <alignment horizontal="left" vertical="center"/>
    </xf>
    <xf numFmtId="0" fontId="9" fillId="3" borderId="2" xfId="0" applyFont="1" applyFill="1" applyBorder="1" applyAlignment="1" applyProtection="1">
      <alignment horizontal="left" vertical="center"/>
    </xf>
    <xf numFmtId="0" fontId="9" fillId="3" borderId="3" xfId="0" applyFont="1" applyFill="1" applyBorder="1" applyAlignment="1" applyProtection="1">
      <alignment horizontal="left" vertical="center"/>
    </xf>
    <xf numFmtId="0" fontId="0" fillId="0" borderId="0" xfId="0" applyFill="1" applyAlignment="1" applyProtection="1">
      <alignment horizontal="left"/>
    </xf>
    <xf numFmtId="49" fontId="1" fillId="0" borderId="5" xfId="0" applyNumberFormat="1" applyFont="1" applyFill="1" applyBorder="1" applyAlignment="1" applyProtection="1">
      <alignment horizontal="center" vertical="center"/>
    </xf>
    <xf numFmtId="0" fontId="15" fillId="0" borderId="0" xfId="0" applyFont="1" applyFill="1" applyProtection="1"/>
    <xf numFmtId="0" fontId="1" fillId="0" borderId="5" xfId="0" applyFont="1" applyFill="1" applyBorder="1" applyAlignment="1" applyProtection="1">
      <alignment horizontal="left"/>
    </xf>
    <xf numFmtId="0" fontId="13" fillId="0" borderId="0" xfId="0" applyFont="1" applyFill="1" applyAlignment="1" applyProtection="1">
      <alignment horizontal="center" vertical="center"/>
    </xf>
    <xf numFmtId="4" fontId="1" fillId="0" borderId="5" xfId="0" applyNumberFormat="1" applyFont="1" applyFill="1" applyBorder="1" applyAlignment="1" applyProtection="1">
      <alignment horizontal="left" vertical="center" wrapText="1"/>
    </xf>
    <xf numFmtId="0" fontId="1" fillId="0" borderId="0" xfId="0" applyFont="1" applyFill="1" applyProtection="1"/>
    <xf numFmtId="14" fontId="1" fillId="0" borderId="1" xfId="0" applyNumberFormat="1" applyFont="1" applyFill="1" applyBorder="1" applyAlignment="1" applyProtection="1">
      <alignment horizontal="center" vertical="center" wrapText="1"/>
    </xf>
    <xf numFmtId="14" fontId="1" fillId="0" borderId="5" xfId="0" applyNumberFormat="1" applyFont="1" applyFill="1" applyBorder="1" applyAlignment="1" applyProtection="1">
      <alignment horizontal="center" vertical="center" wrapText="1"/>
    </xf>
    <xf numFmtId="0" fontId="2" fillId="3" borderId="4" xfId="0" applyFont="1" applyFill="1" applyBorder="1" applyAlignment="1" applyProtection="1">
      <alignment vertical="top" wrapText="1"/>
    </xf>
    <xf numFmtId="4" fontId="0" fillId="0" borderId="0" xfId="0" applyNumberFormat="1" applyFill="1" applyAlignment="1" applyProtection="1">
      <alignment vertical="top"/>
    </xf>
    <xf numFmtId="4" fontId="2" fillId="3" borderId="3" xfId="0" applyNumberFormat="1" applyFont="1" applyFill="1" applyBorder="1" applyAlignment="1" applyProtection="1">
      <alignment horizontal="center" vertical="top"/>
    </xf>
    <xf numFmtId="4" fontId="0" fillId="0" borderId="0" xfId="0" applyNumberFormat="1" applyFill="1" applyAlignment="1" applyProtection="1">
      <alignment horizontal="center"/>
    </xf>
    <xf numFmtId="4" fontId="1" fillId="0" borderId="6" xfId="0" applyNumberFormat="1" applyFont="1" applyFill="1" applyBorder="1" applyAlignment="1" applyProtection="1">
      <alignment horizontal="center" vertical="center" wrapText="1"/>
    </xf>
    <xf numFmtId="0" fontId="1" fillId="0" borderId="7" xfId="0" applyFont="1" applyFill="1" applyBorder="1" applyAlignment="1" applyProtection="1">
      <alignment horizontal="left" vertical="center" wrapText="1"/>
    </xf>
    <xf numFmtId="0" fontId="16" fillId="0" borderId="1" xfId="0" applyFont="1" applyFill="1" applyBorder="1" applyProtection="1"/>
    <xf numFmtId="0" fontId="11" fillId="0" borderId="0" xfId="0" applyFont="1"/>
    <xf numFmtId="0" fontId="12" fillId="0" borderId="1" xfId="0" applyFont="1" applyBorder="1"/>
    <xf numFmtId="14" fontId="1" fillId="0" borderId="5" xfId="0" applyNumberFormat="1" applyFont="1" applyFill="1" applyBorder="1" applyAlignment="1" applyProtection="1">
      <alignment horizontal="center" vertical="center"/>
    </xf>
    <xf numFmtId="14" fontId="12" fillId="0" borderId="1" xfId="0" applyNumberFormat="1" applyFont="1" applyBorder="1" applyAlignment="1">
      <alignment horizontal="center"/>
    </xf>
    <xf numFmtId="0" fontId="9" fillId="4" borderId="2" xfId="0" applyFont="1" applyFill="1" applyBorder="1" applyAlignment="1" applyProtection="1">
      <alignment horizontal="left" vertical="center"/>
    </xf>
    <xf numFmtId="4" fontId="0" fillId="4" borderId="3" xfId="0" applyNumberFormat="1" applyFill="1" applyBorder="1" applyAlignment="1" applyProtection="1">
      <alignment horizontal="center" vertical="center"/>
    </xf>
    <xf numFmtId="173" fontId="9" fillId="4" borderId="4" xfId="0" applyNumberFormat="1" applyFont="1" applyFill="1" applyBorder="1" applyAlignment="1" applyProtection="1">
      <alignment horizontal="right"/>
    </xf>
    <xf numFmtId="0" fontId="17" fillId="2" borderId="5" xfId="0" applyFont="1" applyFill="1" applyBorder="1" applyAlignment="1" applyProtection="1">
      <alignment horizontal="center" vertical="center" wrapText="1"/>
    </xf>
    <xf numFmtId="4" fontId="17" fillId="2" borderId="5" xfId="0" applyNumberFormat="1" applyFont="1" applyFill="1" applyBorder="1" applyAlignment="1" applyProtection="1">
      <alignment horizontal="center" vertical="center" wrapText="1"/>
    </xf>
    <xf numFmtId="14" fontId="0" fillId="0" borderId="0" xfId="0" applyNumberFormat="1" applyFill="1" applyAlignment="1" applyProtection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Fill="1" applyBorder="1" applyProtection="1"/>
    <xf numFmtId="180" fontId="0" fillId="0" borderId="1" xfId="0" applyNumberFormat="1" applyBorder="1" applyAlignment="1">
      <alignment horizontal="center" vertical="center"/>
    </xf>
    <xf numFmtId="0" fontId="18" fillId="0" borderId="1" xfId="0" applyFont="1" applyFill="1" applyBorder="1" applyAlignment="1" applyProtection="1">
      <alignment vertical="center"/>
    </xf>
    <xf numFmtId="0" fontId="0" fillId="0" borderId="0" xfId="0" applyFill="1" applyBorder="1" applyProtection="1"/>
    <xf numFmtId="14" fontId="1" fillId="0" borderId="0" xfId="0" applyNumberFormat="1" applyFont="1" applyFill="1" applyBorder="1" applyAlignment="1" applyProtection="1">
      <alignment horizontal="center" vertical="center" wrapText="1"/>
    </xf>
    <xf numFmtId="4" fontId="12" fillId="0" borderId="1" xfId="0" applyNumberFormat="1" applyFont="1" applyBorder="1" applyAlignment="1">
      <alignment horizontal="center"/>
    </xf>
    <xf numFmtId="0" fontId="12" fillId="0" borderId="1" xfId="0" applyFont="1" applyBorder="1" applyAlignment="1">
      <alignment horizontal="center" vertical="center"/>
    </xf>
    <xf numFmtId="14" fontId="12" fillId="0" borderId="1" xfId="0" applyNumberFormat="1" applyFont="1" applyBorder="1" applyAlignment="1">
      <alignment horizontal="center" vertical="center"/>
    </xf>
    <xf numFmtId="4" fontId="12" fillId="0" borderId="1" xfId="0" applyNumberFormat="1" applyFont="1" applyBorder="1" applyAlignment="1">
      <alignment horizontal="center" vertical="center"/>
    </xf>
    <xf numFmtId="49" fontId="12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/>
    </xf>
    <xf numFmtId="0" fontId="11" fillId="0" borderId="1" xfId="0" applyFont="1" applyBorder="1"/>
    <xf numFmtId="14" fontId="17" fillId="2" borderId="5" xfId="0" applyNumberFormat="1" applyFont="1" applyFill="1" applyBorder="1" applyAlignment="1" applyProtection="1">
      <alignment horizontal="center" vertical="center" wrapText="1"/>
    </xf>
    <xf numFmtId="0" fontId="1" fillId="2" borderId="8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4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left" vertical="center" wrapText="1"/>
    </xf>
    <xf numFmtId="14" fontId="11" fillId="0" borderId="1" xfId="0" applyNumberFormat="1" applyFon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/>
    </xf>
    <xf numFmtId="4" fontId="1" fillId="2" borderId="9" xfId="0" applyNumberFormat="1" applyFont="1" applyFill="1" applyBorder="1" applyAlignment="1" applyProtection="1">
      <alignment horizontal="center" vertical="center" wrapText="1"/>
    </xf>
    <xf numFmtId="14" fontId="11" fillId="0" borderId="1" xfId="0" applyNumberFormat="1" applyFont="1" applyBorder="1" applyAlignment="1">
      <alignment horizontal="center"/>
    </xf>
    <xf numFmtId="180" fontId="11" fillId="0" borderId="1" xfId="0" applyNumberFormat="1" applyFont="1" applyBorder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/>
    </xf>
    <xf numFmtId="0" fontId="1" fillId="0" borderId="5" xfId="0" applyFont="1" applyFill="1" applyBorder="1" applyAlignment="1" applyProtection="1">
      <alignment horizontal="center" vertical="center" wrapText="1"/>
    </xf>
    <xf numFmtId="4" fontId="1" fillId="0" borderId="5" xfId="0" applyNumberFormat="1" applyFont="1" applyFill="1" applyBorder="1" applyAlignment="1" applyProtection="1">
      <alignment horizontal="center" vertical="center" wrapText="1"/>
    </xf>
    <xf numFmtId="0" fontId="1" fillId="0" borderId="5" xfId="0" applyFont="1" applyFill="1" applyBorder="1" applyAlignment="1" applyProtection="1">
      <alignment horizontal="left" vertical="center" wrapText="1"/>
    </xf>
    <xf numFmtId="14" fontId="11" fillId="0" borderId="1" xfId="0" applyNumberFormat="1" applyFont="1" applyFill="1" applyBorder="1" applyAlignment="1">
      <alignment horizontal="center" vertical="center"/>
    </xf>
    <xf numFmtId="4" fontId="11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 applyProtection="1">
      <alignment horizontal="left" vertical="center" wrapText="1"/>
    </xf>
    <xf numFmtId="0" fontId="1" fillId="0" borderId="10" xfId="0" applyFont="1" applyFill="1" applyBorder="1" applyAlignment="1" applyProtection="1">
      <alignment horizontal="center" vertical="center" wrapText="1"/>
    </xf>
    <xf numFmtId="4" fontId="1" fillId="0" borderId="10" xfId="0" applyNumberFormat="1" applyFont="1" applyFill="1" applyBorder="1" applyAlignment="1" applyProtection="1">
      <alignment horizontal="center" vertical="center" wrapText="1"/>
    </xf>
    <xf numFmtId="0" fontId="1" fillId="0" borderId="10" xfId="0" applyFont="1" applyFill="1" applyBorder="1" applyAlignment="1" applyProtection="1">
      <alignment horizontal="left" vertical="center" wrapText="1"/>
    </xf>
    <xf numFmtId="0" fontId="1" fillId="0" borderId="1" xfId="0" applyFont="1" applyFill="1" applyBorder="1" applyAlignment="1" applyProtection="1">
      <alignment horizontal="center" vertical="center" wrapText="1"/>
    </xf>
    <xf numFmtId="4" fontId="1" fillId="0" borderId="1" xfId="0" applyNumberFormat="1" applyFont="1" applyFill="1" applyBorder="1" applyAlignment="1" applyProtection="1">
      <alignment horizontal="center" vertical="center" wrapText="1"/>
    </xf>
    <xf numFmtId="0" fontId="1" fillId="0" borderId="11" xfId="0" applyFont="1" applyFill="1" applyBorder="1" applyAlignment="1" applyProtection="1">
      <alignment horizontal="center" vertical="center" wrapText="1"/>
    </xf>
    <xf numFmtId="4" fontId="1" fillId="0" borderId="12" xfId="0" applyNumberFormat="1" applyFont="1" applyFill="1" applyBorder="1" applyAlignment="1" applyProtection="1">
      <alignment horizontal="center" vertical="center" wrapText="1"/>
    </xf>
    <xf numFmtId="0" fontId="1" fillId="0" borderId="13" xfId="0" applyFont="1" applyFill="1" applyBorder="1" applyAlignment="1" applyProtection="1">
      <alignment horizontal="left" vertical="center" wrapText="1"/>
    </xf>
    <xf numFmtId="14" fontId="1" fillId="0" borderId="14" xfId="0" applyNumberFormat="1" applyFont="1" applyFill="1" applyBorder="1" applyAlignment="1" applyProtection="1">
      <alignment horizontal="center" vertical="center" wrapText="1"/>
    </xf>
    <xf numFmtId="2" fontId="0" fillId="0" borderId="0" xfId="0" applyNumberFormat="1" applyFill="1" applyProtection="1"/>
    <xf numFmtId="0" fontId="19" fillId="0" borderId="0" xfId="0" applyFont="1" applyFill="1" applyAlignment="1" applyProtection="1">
      <alignment horizontal="center"/>
    </xf>
    <xf numFmtId="0" fontId="2" fillId="4" borderId="2" xfId="0" applyFont="1" applyFill="1" applyBorder="1" applyAlignment="1" applyProtection="1">
      <alignment horizontal="left" vertical="center"/>
    </xf>
    <xf numFmtId="0" fontId="5" fillId="4" borderId="3" xfId="0" applyFont="1" applyFill="1" applyBorder="1" applyAlignment="1" applyProtection="1">
      <alignment horizontal="left" vertical="center"/>
    </xf>
    <xf numFmtId="0" fontId="14" fillId="0" borderId="0" xfId="0" applyFont="1" applyFill="1" applyAlignment="1" applyProtection="1">
      <alignment horizontal="center"/>
    </xf>
    <xf numFmtId="4" fontId="13" fillId="0" borderId="0" xfId="0" applyNumberFormat="1" applyFont="1" applyFill="1" applyAlignment="1" applyProtection="1">
      <alignment horizontal="center" vertical="center"/>
    </xf>
    <xf numFmtId="0" fontId="9" fillId="3" borderId="2" xfId="0" applyFont="1" applyFill="1" applyBorder="1" applyAlignment="1" applyProtection="1">
      <alignment horizontal="left" vertical="center"/>
    </xf>
    <xf numFmtId="0" fontId="9" fillId="3" borderId="3" xfId="0" applyFont="1" applyFill="1" applyBorder="1" applyAlignment="1" applyProtection="1">
      <alignment horizontal="left" vertical="center"/>
    </xf>
    <xf numFmtId="0" fontId="2" fillId="4" borderId="3" xfId="0" applyFont="1" applyFill="1" applyBorder="1" applyAlignment="1" applyProtection="1">
      <alignment horizontal="left" vertical="center"/>
    </xf>
    <xf numFmtId="0" fontId="9" fillId="3" borderId="2" xfId="0" applyFont="1" applyFill="1" applyBorder="1" applyAlignment="1" applyProtection="1">
      <alignment horizontal="left" vertical="center" wrapText="1"/>
    </xf>
    <xf numFmtId="0" fontId="9" fillId="3" borderId="3" xfId="0" applyFont="1" applyFill="1" applyBorder="1" applyAlignment="1" applyProtection="1">
      <alignment horizontal="left" vertical="center" wrapText="1"/>
    </xf>
    <xf numFmtId="14" fontId="3" fillId="3" borderId="2" xfId="0" applyNumberFormat="1" applyFont="1" applyFill="1" applyBorder="1" applyAlignment="1" applyProtection="1">
      <alignment horizontal="left" vertical="center" wrapText="1"/>
    </xf>
    <xf numFmtId="14" fontId="3" fillId="3" borderId="3" xfId="0" applyNumberFormat="1" applyFont="1" applyFill="1" applyBorder="1" applyAlignment="1" applyProtection="1">
      <alignment horizontal="left" vertical="center" wrapText="1"/>
    </xf>
    <xf numFmtId="14" fontId="3" fillId="3" borderId="4" xfId="0" applyNumberFormat="1" applyFont="1" applyFill="1" applyBorder="1" applyAlignment="1" applyProtection="1">
      <alignment horizontal="left" vertical="center" wrapText="1"/>
    </xf>
    <xf numFmtId="0" fontId="5" fillId="0" borderId="15" xfId="0" applyFont="1" applyFill="1" applyBorder="1" applyAlignment="1" applyProtection="1">
      <alignment horizontal="center" vertical="center"/>
    </xf>
    <xf numFmtId="0" fontId="5" fillId="0" borderId="16" xfId="0" applyFont="1" applyFill="1" applyBorder="1" applyAlignment="1" applyProtection="1">
      <alignment horizontal="center" vertical="center"/>
    </xf>
    <xf numFmtId="0" fontId="5" fillId="0" borderId="17" xfId="0" applyFont="1" applyFill="1" applyBorder="1" applyAlignment="1" applyProtection="1">
      <alignment horizontal="center" vertical="center"/>
    </xf>
    <xf numFmtId="0" fontId="3" fillId="3" borderId="2" xfId="0" applyFont="1" applyFill="1" applyBorder="1" applyAlignment="1" applyProtection="1">
      <alignment horizontal="left" vertical="center" wrapText="1"/>
    </xf>
    <xf numFmtId="0" fontId="3" fillId="3" borderId="3" xfId="0" applyFont="1" applyFill="1" applyBorder="1" applyAlignment="1" applyProtection="1">
      <alignment horizontal="left" vertical="center" wrapText="1"/>
    </xf>
    <xf numFmtId="0" fontId="20" fillId="0" borderId="0" xfId="0" applyFont="1" applyFill="1" applyAlignment="1" applyProtection="1">
      <alignment horizontal="center"/>
    </xf>
    <xf numFmtId="0" fontId="13" fillId="0" borderId="0" xfId="0" applyFont="1" applyFill="1" applyAlignment="1" applyProtection="1">
      <alignment horizontal="center" vertical="center"/>
    </xf>
    <xf numFmtId="0" fontId="13" fillId="0" borderId="0" xfId="0" applyFont="1" applyFill="1" applyAlignment="1" applyProtection="1">
      <alignment horizontal="center"/>
    </xf>
    <xf numFmtId="0" fontId="3" fillId="3" borderId="2" xfId="0" applyFont="1" applyFill="1" applyBorder="1" applyAlignment="1" applyProtection="1">
      <alignment horizontal="left" wrapText="1"/>
    </xf>
    <xf numFmtId="0" fontId="3" fillId="3" borderId="3" xfId="0" applyFont="1" applyFill="1" applyBorder="1" applyAlignment="1" applyProtection="1">
      <alignment horizontal="left" wrapText="1"/>
    </xf>
    <xf numFmtId="0" fontId="3" fillId="3" borderId="2" xfId="0" applyFont="1" applyFill="1" applyBorder="1" applyAlignment="1" applyProtection="1">
      <alignment horizontal="left" vertical="top" wrapText="1"/>
    </xf>
    <xf numFmtId="0" fontId="3" fillId="3" borderId="3" xfId="0" applyFont="1" applyFill="1" applyBorder="1" applyAlignment="1" applyProtection="1">
      <alignment horizontal="left" vertical="top" wrapText="1"/>
    </xf>
    <xf numFmtId="0" fontId="11" fillId="0" borderId="1" xfId="0" applyFont="1" applyBorder="1" applyAlignment="1">
      <alignment horizontal="left" vertical="center" wrapText="1"/>
    </xf>
    <xf numFmtId="0" fontId="2" fillId="3" borderId="14" xfId="0" applyFont="1" applyFill="1" applyBorder="1" applyAlignment="1" applyProtection="1">
      <alignment horizontal="left" vertical="center" wrapText="1"/>
    </xf>
    <xf numFmtId="0" fontId="2" fillId="3" borderId="18" xfId="0" applyFont="1" applyFill="1" applyBorder="1" applyAlignment="1" applyProtection="1">
      <alignment horizontal="left" vertical="center" wrapText="1"/>
    </xf>
    <xf numFmtId="0" fontId="2" fillId="3" borderId="19" xfId="0" applyFont="1" applyFill="1" applyBorder="1" applyAlignment="1" applyProtection="1">
      <alignment horizontal="left" vertical="center" wrapText="1"/>
    </xf>
    <xf numFmtId="14" fontId="2" fillId="3" borderId="20" xfId="0" applyNumberFormat="1" applyFont="1" applyFill="1" applyBorder="1" applyAlignment="1" applyProtection="1">
      <alignment horizontal="left" vertical="center"/>
    </xf>
    <xf numFmtId="14" fontId="2" fillId="3" borderId="0" xfId="0" applyNumberFormat="1" applyFont="1" applyFill="1" applyBorder="1" applyAlignment="1" applyProtection="1">
      <alignment horizontal="left" vertical="center"/>
    </xf>
    <xf numFmtId="14" fontId="2" fillId="3" borderId="21" xfId="0" applyNumberFormat="1" applyFont="1" applyFill="1" applyBorder="1" applyAlignment="1" applyProtection="1">
      <alignment horizontal="left" vertical="center"/>
    </xf>
    <xf numFmtId="0" fontId="2" fillId="3" borderId="2" xfId="0" applyFont="1" applyFill="1" applyBorder="1" applyAlignment="1" applyProtection="1">
      <alignment horizontal="left"/>
    </xf>
    <xf numFmtId="0" fontId="2" fillId="3" borderId="3" xfId="0" applyFont="1" applyFill="1" applyBorder="1" applyAlignment="1" applyProtection="1">
      <alignment horizontal="left"/>
    </xf>
    <xf numFmtId="0" fontId="2" fillId="3" borderId="4" xfId="0" applyFont="1" applyFill="1" applyBorder="1" applyAlignment="1" applyProtection="1">
      <alignment horizontal="left"/>
    </xf>
    <xf numFmtId="0" fontId="1" fillId="2" borderId="1" xfId="0" applyFont="1" applyFill="1" applyBorder="1" applyAlignment="1" applyProtection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1" xfId="0" applyFont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CCCCC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1651000</xdr:colOff>
      <xdr:row>6</xdr:row>
      <xdr:rowOff>12700</xdr:rowOff>
    </xdr:to>
    <xdr:pic>
      <xdr:nvPicPr>
        <xdr:cNvPr id="14346" name="Рисунок 2">
          <a:extLst>
            <a:ext uri="{FF2B5EF4-FFF2-40B4-BE49-F238E27FC236}">
              <a16:creationId xmlns:a16="http://schemas.microsoft.com/office/drawing/2014/main" id="{C07F1F03-CE92-074F-AB49-AD4D862A5D8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510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203200</xdr:colOff>
      <xdr:row>6</xdr:row>
      <xdr:rowOff>50800</xdr:rowOff>
    </xdr:to>
    <xdr:pic>
      <xdr:nvPicPr>
        <xdr:cNvPr id="15364" name="Рисунок 2">
          <a:extLst>
            <a:ext uri="{FF2B5EF4-FFF2-40B4-BE49-F238E27FC236}">
              <a16:creationId xmlns:a16="http://schemas.microsoft.com/office/drawing/2014/main" id="{8190F765-7927-4D46-9A35-C770FCFD4D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12842" name="Рисунок 2">
          <a:extLst>
            <a:ext uri="{FF2B5EF4-FFF2-40B4-BE49-F238E27FC236}">
              <a16:creationId xmlns:a16="http://schemas.microsoft.com/office/drawing/2014/main" id="{74D8E3DC-1FC6-4741-998B-1025976719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7138" name="Рисунок 2">
          <a:extLst>
            <a:ext uri="{FF2B5EF4-FFF2-40B4-BE49-F238E27FC236}">
              <a16:creationId xmlns:a16="http://schemas.microsoft.com/office/drawing/2014/main" id="{B7BF7C4B-7102-2E48-A0DA-E2E2D3F5D0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9044" name="Рисунок 2">
          <a:extLst>
            <a:ext uri="{FF2B5EF4-FFF2-40B4-BE49-F238E27FC236}">
              <a16:creationId xmlns:a16="http://schemas.microsoft.com/office/drawing/2014/main" id="{0E6356BC-E99F-7F48-9BC7-C10D304A0F5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11060" name="Рисунок 2">
          <a:extLst>
            <a:ext uri="{FF2B5EF4-FFF2-40B4-BE49-F238E27FC236}">
              <a16:creationId xmlns:a16="http://schemas.microsoft.com/office/drawing/2014/main" id="{DA5F042D-B053-0C4A-904C-0CC2E9E259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11882" name="Рисунок 2">
          <a:extLst>
            <a:ext uri="{FF2B5EF4-FFF2-40B4-BE49-F238E27FC236}">
              <a16:creationId xmlns:a16="http://schemas.microsoft.com/office/drawing/2014/main" id="{9D24F22C-F35D-8D45-8341-2FD0D1F435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63500</xdr:colOff>
      <xdr:row>6</xdr:row>
      <xdr:rowOff>25400</xdr:rowOff>
    </xdr:to>
    <xdr:pic>
      <xdr:nvPicPr>
        <xdr:cNvPr id="6116" name="Рисунок 2">
          <a:extLst>
            <a:ext uri="{FF2B5EF4-FFF2-40B4-BE49-F238E27FC236}">
              <a16:creationId xmlns:a16="http://schemas.microsoft.com/office/drawing/2014/main" id="{24FD2904-1A32-FE4A-86C7-B2F7D408E34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638300" cy="1460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G34"/>
  <sheetViews>
    <sheetView showGridLines="0" tabSelected="1" zoomScaleNormal="100" workbookViewId="0">
      <selection activeCell="A8" sqref="A8"/>
    </sheetView>
  </sheetViews>
  <sheetFormatPr baseColWidth="10" defaultRowHeight="15" x14ac:dyDescent="0.2"/>
  <cols>
    <col min="1" max="1" width="24.1640625" style="1" customWidth="1"/>
    <col min="2" max="2" width="44.5" style="2" customWidth="1"/>
    <col min="3" max="3" width="19.5" style="9" customWidth="1"/>
    <col min="4" max="4" width="13.1640625" customWidth="1"/>
    <col min="5" max="5" width="12.5" bestFit="1" customWidth="1"/>
    <col min="6" max="6" width="10.83203125" customWidth="1"/>
    <col min="7" max="256" width="8.83203125" customWidth="1"/>
  </cols>
  <sheetData>
    <row r="1" spans="1:3" ht="19" x14ac:dyDescent="0.25">
      <c r="B1" s="129" t="s">
        <v>16</v>
      </c>
      <c r="C1" s="129"/>
    </row>
    <row r="2" spans="1:3" ht="19" x14ac:dyDescent="0.25">
      <c r="B2" s="129" t="s">
        <v>17</v>
      </c>
      <c r="C2" s="129"/>
    </row>
    <row r="3" spans="1:3" ht="19" x14ac:dyDescent="0.25">
      <c r="B3" s="40"/>
      <c r="C3" s="40"/>
    </row>
    <row r="4" spans="1:3" ht="19" x14ac:dyDescent="0.25">
      <c r="B4" s="132" t="s">
        <v>3</v>
      </c>
      <c r="C4" s="132"/>
    </row>
    <row r="5" spans="1:3" ht="19" x14ac:dyDescent="0.25">
      <c r="B5" s="132" t="s">
        <v>15</v>
      </c>
      <c r="C5" s="132"/>
    </row>
    <row r="6" spans="1:3" ht="19" x14ac:dyDescent="0.2">
      <c r="B6" s="133" t="s">
        <v>270</v>
      </c>
      <c r="C6" s="133"/>
    </row>
    <row r="7" spans="1:3" ht="15" customHeight="1" x14ac:dyDescent="0.2">
      <c r="B7" s="41"/>
      <c r="C7" s="41"/>
    </row>
    <row r="9" spans="1:3" x14ac:dyDescent="0.2">
      <c r="A9" s="130" t="s">
        <v>271</v>
      </c>
      <c r="B9" s="136"/>
      <c r="C9" s="32">
        <v>1710465.95</v>
      </c>
    </row>
    <row r="10" spans="1:3" x14ac:dyDescent="0.2">
      <c r="C10" s="33"/>
    </row>
    <row r="11" spans="1:3" x14ac:dyDescent="0.2">
      <c r="A11" s="130" t="s">
        <v>272</v>
      </c>
      <c r="B11" s="136"/>
      <c r="C11" s="34">
        <f>SUM(C12:C17)</f>
        <v>598733.50600000005</v>
      </c>
    </row>
    <row r="12" spans="1:3" x14ac:dyDescent="0.2">
      <c r="A12" s="134" t="s">
        <v>38</v>
      </c>
      <c r="B12" s="135"/>
      <c r="C12" s="35">
        <f>CloudPayments!C220</f>
        <v>126129.026</v>
      </c>
    </row>
    <row r="13" spans="1:3" x14ac:dyDescent="0.2">
      <c r="A13" s="134" t="s">
        <v>22</v>
      </c>
      <c r="B13" s="135"/>
      <c r="C13" s="35">
        <f>PayPal!D20</f>
        <v>4881.6400000000012</v>
      </c>
    </row>
    <row r="14" spans="1:3" x14ac:dyDescent="0.2">
      <c r="A14" s="134" t="s">
        <v>25</v>
      </c>
      <c r="B14" s="135"/>
      <c r="C14" s="35">
        <f>Yandex!C17</f>
        <v>9720</v>
      </c>
    </row>
    <row r="15" spans="1:3" x14ac:dyDescent="0.2">
      <c r="A15" s="134" t="s">
        <v>27</v>
      </c>
      <c r="B15" s="135"/>
      <c r="C15" s="35">
        <f>Qiwi!C24</f>
        <v>14807.65</v>
      </c>
    </row>
    <row r="16" spans="1:3" x14ac:dyDescent="0.2">
      <c r="A16" s="61" t="s">
        <v>34</v>
      </c>
      <c r="B16" s="62"/>
      <c r="C16" s="35">
        <f>Смс!C65</f>
        <v>10998.6</v>
      </c>
    </row>
    <row r="17" spans="1:7" x14ac:dyDescent="0.2">
      <c r="A17" s="19" t="s">
        <v>21</v>
      </c>
      <c r="B17" s="19"/>
      <c r="C17" s="35">
        <f>СБ!B151</f>
        <v>432196.59</v>
      </c>
    </row>
    <row r="18" spans="1:7" x14ac:dyDescent="0.2">
      <c r="A18" s="23"/>
      <c r="B18" s="23"/>
      <c r="C18" s="36"/>
      <c r="D18" s="93"/>
    </row>
    <row r="19" spans="1:7" x14ac:dyDescent="0.2">
      <c r="A19" s="130" t="s">
        <v>273</v>
      </c>
      <c r="B19" s="131"/>
      <c r="C19" s="37">
        <f>SUM(C20:C26)</f>
        <v>492627.82999999996</v>
      </c>
    </row>
    <row r="20" spans="1:7" x14ac:dyDescent="0.2">
      <c r="A20" s="20" t="s">
        <v>4</v>
      </c>
      <c r="B20" s="21"/>
      <c r="C20" s="38">
        <f>SUM(Расходы!$B$11:$B$15)</f>
        <v>34542</v>
      </c>
    </row>
    <row r="21" spans="1:7" x14ac:dyDescent="0.2">
      <c r="A21" s="19" t="s">
        <v>8</v>
      </c>
      <c r="B21" s="22"/>
      <c r="C21" s="39">
        <f>SUM(Расходы!$B$17:$B$32)</f>
        <v>104293.84999999999</v>
      </c>
    </row>
    <row r="22" spans="1:7" x14ac:dyDescent="0.2">
      <c r="A22" s="19" t="s">
        <v>9</v>
      </c>
      <c r="B22" s="22"/>
      <c r="C22" s="39">
        <f>SUM(Расходы!$B$34:$B$51)</f>
        <v>106568</v>
      </c>
    </row>
    <row r="23" spans="1:7" x14ac:dyDescent="0.2">
      <c r="A23" s="19" t="s">
        <v>31</v>
      </c>
      <c r="B23" s="22"/>
      <c r="C23" s="39">
        <f>SUM(Расходы!$B$53:$B$54)</f>
        <v>39971.5</v>
      </c>
    </row>
    <row r="24" spans="1:7" x14ac:dyDescent="0.2">
      <c r="A24" s="137" t="s">
        <v>133</v>
      </c>
      <c r="B24" s="138"/>
      <c r="C24" s="39">
        <f>SUM(Расходы!B56:B56)</f>
        <v>6000</v>
      </c>
    </row>
    <row r="25" spans="1:7" ht="30" customHeight="1" x14ac:dyDescent="0.2">
      <c r="A25" s="137" t="s">
        <v>131</v>
      </c>
      <c r="B25" s="138"/>
      <c r="C25" s="39">
        <f>SUM(Расходы!$B$58:$B$61)</f>
        <v>55278</v>
      </c>
    </row>
    <row r="26" spans="1:7" x14ac:dyDescent="0.2">
      <c r="A26" s="19" t="s">
        <v>13</v>
      </c>
      <c r="B26" s="22"/>
      <c r="C26" s="39">
        <f>SUM(Расходы!$B$63:$B$73)</f>
        <v>145974.47999999998</v>
      </c>
    </row>
    <row r="27" spans="1:7" x14ac:dyDescent="0.2">
      <c r="C27" s="33"/>
    </row>
    <row r="28" spans="1:7" ht="15" customHeight="1" x14ac:dyDescent="0.2">
      <c r="A28" s="130" t="s">
        <v>274</v>
      </c>
      <c r="B28" s="136"/>
      <c r="C28" s="32">
        <f>C9+C11-C19</f>
        <v>1816571.6260000002</v>
      </c>
      <c r="D28" s="47"/>
      <c r="E28" s="128"/>
      <c r="G28" s="128"/>
    </row>
    <row r="29" spans="1:7" x14ac:dyDescent="0.2">
      <c r="A29" s="83" t="s">
        <v>79</v>
      </c>
      <c r="B29" s="84"/>
      <c r="C29" s="85">
        <v>833603</v>
      </c>
      <c r="E29" s="128"/>
    </row>
    <row r="30" spans="1:7" x14ac:dyDescent="0.2">
      <c r="C30" s="75"/>
      <c r="E30" s="128"/>
    </row>
    <row r="32" spans="1:7" x14ac:dyDescent="0.2">
      <c r="C32" s="75"/>
    </row>
    <row r="34" spans="3:3" x14ac:dyDescent="0.2">
      <c r="C34" s="88"/>
    </row>
  </sheetData>
  <sheetProtection formatCells="0" formatColumns="0" formatRows="0" insertColumns="0" insertRows="0" insertHyperlinks="0" deleteColumns="0" deleteRows="0" sort="0" autoFilter="0" pivotTables="0"/>
  <mergeCells count="15">
    <mergeCell ref="A24:B24"/>
    <mergeCell ref="A28:B28"/>
    <mergeCell ref="A11:B11"/>
    <mergeCell ref="A14:B14"/>
    <mergeCell ref="B5:C5"/>
    <mergeCell ref="A15:B15"/>
    <mergeCell ref="A12:B12"/>
    <mergeCell ref="A25:B25"/>
    <mergeCell ref="B1:C1"/>
    <mergeCell ref="A19:B19"/>
    <mergeCell ref="B4:C4"/>
    <mergeCell ref="B2:C2"/>
    <mergeCell ref="B6:C6"/>
    <mergeCell ref="A13:B13"/>
    <mergeCell ref="A9:B9"/>
  </mergeCells>
  <pageMargins left="0.7" right="0.7" top="0.75" bottom="0.75" header="0.3" footer="0.3"/>
  <pageSetup orientation="portrait"/>
  <headerFooter alignWithMargins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75"/>
  <sheetViews>
    <sheetView showGridLines="0" zoomScaleNormal="100" workbookViewId="0">
      <selection activeCell="A7" sqref="A7"/>
    </sheetView>
  </sheetViews>
  <sheetFormatPr baseColWidth="10" defaultRowHeight="15" x14ac:dyDescent="0.2"/>
  <cols>
    <col min="1" max="1" width="18.83203125" style="1" customWidth="1"/>
    <col min="2" max="2" width="21.5" style="2" customWidth="1"/>
    <col min="3" max="3" width="110.5" customWidth="1"/>
    <col min="4" max="256" width="8.83203125" customWidth="1"/>
  </cols>
  <sheetData>
    <row r="1" spans="1:3" ht="19" x14ac:dyDescent="0.25">
      <c r="B1" s="129" t="s">
        <v>16</v>
      </c>
      <c r="C1" s="129"/>
    </row>
    <row r="2" spans="1:3" ht="19" x14ac:dyDescent="0.25">
      <c r="B2" s="129" t="s">
        <v>17</v>
      </c>
      <c r="C2" s="129"/>
    </row>
    <row r="3" spans="1:3" ht="19" x14ac:dyDescent="0.25">
      <c r="B3" s="132"/>
      <c r="C3" s="132"/>
    </row>
    <row r="4" spans="1:3" ht="19" x14ac:dyDescent="0.25">
      <c r="B4" s="132" t="s">
        <v>12</v>
      </c>
      <c r="C4" s="132"/>
    </row>
    <row r="5" spans="1:3" ht="19" x14ac:dyDescent="0.25">
      <c r="B5" s="132" t="s">
        <v>270</v>
      </c>
      <c r="C5" s="132"/>
    </row>
    <row r="6" spans="1:3" ht="16" x14ac:dyDescent="0.2">
      <c r="B6" s="4"/>
      <c r="C6" s="5"/>
    </row>
    <row r="8" spans="1:3" x14ac:dyDescent="0.2">
      <c r="A8" s="25" t="s">
        <v>5</v>
      </c>
      <c r="B8" s="26" t="s">
        <v>7</v>
      </c>
      <c r="C8" s="27" t="s">
        <v>6</v>
      </c>
    </row>
    <row r="9" spans="1:3" ht="8.25" customHeight="1" x14ac:dyDescent="0.2">
      <c r="A9" s="142"/>
      <c r="B9" s="143"/>
      <c r="C9" s="144"/>
    </row>
    <row r="10" spans="1:3" x14ac:dyDescent="0.2">
      <c r="A10" s="13" t="s">
        <v>4</v>
      </c>
      <c r="B10" s="14"/>
      <c r="C10" s="15"/>
    </row>
    <row r="11" spans="1:3" ht="15" customHeight="1" x14ac:dyDescent="0.2">
      <c r="A11" s="113" t="s">
        <v>292</v>
      </c>
      <c r="B11" s="114">
        <v>12744</v>
      </c>
      <c r="C11" s="115" t="s">
        <v>454</v>
      </c>
    </row>
    <row r="12" spans="1:3" ht="15" customHeight="1" x14ac:dyDescent="0.2">
      <c r="A12" s="113" t="s">
        <v>292</v>
      </c>
      <c r="B12" s="114">
        <v>1597</v>
      </c>
      <c r="C12" s="115" t="s">
        <v>111</v>
      </c>
    </row>
    <row r="13" spans="1:3" ht="15" customHeight="1" x14ac:dyDescent="0.2">
      <c r="A13" s="113" t="s">
        <v>292</v>
      </c>
      <c r="B13" s="114">
        <v>2825</v>
      </c>
      <c r="C13" s="115" t="s">
        <v>127</v>
      </c>
    </row>
    <row r="14" spans="1:3" ht="15" customHeight="1" x14ac:dyDescent="0.2">
      <c r="A14" s="113" t="s">
        <v>347</v>
      </c>
      <c r="B14" s="114">
        <v>14856</v>
      </c>
      <c r="C14" s="115" t="s">
        <v>455</v>
      </c>
    </row>
    <row r="15" spans="1:3" ht="15" customHeight="1" x14ac:dyDescent="0.2">
      <c r="A15" s="113" t="s">
        <v>347</v>
      </c>
      <c r="B15" s="114">
        <v>2520</v>
      </c>
      <c r="C15" s="115" t="s">
        <v>456</v>
      </c>
    </row>
    <row r="16" spans="1:3" x14ac:dyDescent="0.2">
      <c r="A16" s="16" t="s">
        <v>8</v>
      </c>
      <c r="B16" s="53"/>
      <c r="C16" s="18"/>
    </row>
    <row r="17" spans="1:3" x14ac:dyDescent="0.2">
      <c r="A17" s="116">
        <v>43101</v>
      </c>
      <c r="B17" s="117">
        <v>3714.4</v>
      </c>
      <c r="C17" s="118" t="s">
        <v>457</v>
      </c>
    </row>
    <row r="18" spans="1:3" x14ac:dyDescent="0.2">
      <c r="A18" s="119" t="s">
        <v>292</v>
      </c>
      <c r="B18" s="120">
        <v>6373.5</v>
      </c>
      <c r="C18" s="121" t="s">
        <v>458</v>
      </c>
    </row>
    <row r="19" spans="1:3" x14ac:dyDescent="0.2">
      <c r="A19" s="113" t="s">
        <v>292</v>
      </c>
      <c r="B19" s="114">
        <v>7969</v>
      </c>
      <c r="C19" s="115" t="s">
        <v>128</v>
      </c>
    </row>
    <row r="20" spans="1:3" x14ac:dyDescent="0.2">
      <c r="A20" s="113" t="s">
        <v>292</v>
      </c>
      <c r="B20" s="114">
        <v>6130</v>
      </c>
      <c r="C20" s="115" t="s">
        <v>110</v>
      </c>
    </row>
    <row r="21" spans="1:3" x14ac:dyDescent="0.2">
      <c r="A21" s="113" t="s">
        <v>293</v>
      </c>
      <c r="B21" s="114">
        <v>29426</v>
      </c>
      <c r="C21" s="115" t="s">
        <v>459</v>
      </c>
    </row>
    <row r="22" spans="1:3" x14ac:dyDescent="0.2">
      <c r="A22" s="113" t="s">
        <v>347</v>
      </c>
      <c r="B22" s="114">
        <v>2880</v>
      </c>
      <c r="C22" s="115" t="s">
        <v>460</v>
      </c>
    </row>
    <row r="23" spans="1:3" x14ac:dyDescent="0.2">
      <c r="A23" s="113" t="s">
        <v>302</v>
      </c>
      <c r="B23" s="114">
        <v>6559</v>
      </c>
      <c r="C23" s="115" t="s">
        <v>461</v>
      </c>
    </row>
    <row r="24" spans="1:3" x14ac:dyDescent="0.2">
      <c r="A24" s="113" t="s">
        <v>302</v>
      </c>
      <c r="B24" s="114">
        <v>9549</v>
      </c>
      <c r="C24" s="115" t="s">
        <v>128</v>
      </c>
    </row>
    <row r="25" spans="1:3" x14ac:dyDescent="0.2">
      <c r="A25" s="71">
        <v>43118</v>
      </c>
      <c r="B25" s="114">
        <v>929.95</v>
      </c>
      <c r="C25" s="115" t="s">
        <v>457</v>
      </c>
    </row>
    <row r="26" spans="1:3" x14ac:dyDescent="0.2">
      <c r="A26" s="71">
        <v>43123</v>
      </c>
      <c r="B26" s="114">
        <v>697</v>
      </c>
      <c r="C26" s="115" t="s">
        <v>462</v>
      </c>
    </row>
    <row r="27" spans="1:3" x14ac:dyDescent="0.2">
      <c r="A27" s="113" t="s">
        <v>319</v>
      </c>
      <c r="B27" s="114">
        <v>2473</v>
      </c>
      <c r="C27" s="115" t="s">
        <v>457</v>
      </c>
    </row>
    <row r="28" spans="1:3" x14ac:dyDescent="0.2">
      <c r="A28" s="113" t="s">
        <v>319</v>
      </c>
      <c r="B28" s="114">
        <v>6745</v>
      </c>
      <c r="C28" s="115" t="s">
        <v>95</v>
      </c>
    </row>
    <row r="29" spans="1:3" x14ac:dyDescent="0.2">
      <c r="A29" s="113" t="s">
        <v>350</v>
      </c>
      <c r="B29" s="114">
        <v>700</v>
      </c>
      <c r="C29" s="115" t="s">
        <v>463</v>
      </c>
    </row>
    <row r="30" spans="1:3" x14ac:dyDescent="0.2">
      <c r="A30" s="113" t="s">
        <v>336</v>
      </c>
      <c r="B30" s="114">
        <v>6489</v>
      </c>
      <c r="C30" s="115" t="s">
        <v>128</v>
      </c>
    </row>
    <row r="31" spans="1:3" x14ac:dyDescent="0.2">
      <c r="A31" s="113" t="s">
        <v>338</v>
      </c>
      <c r="B31" s="114">
        <v>5205</v>
      </c>
      <c r="C31" s="115" t="s">
        <v>462</v>
      </c>
    </row>
    <row r="32" spans="1:3" x14ac:dyDescent="0.2">
      <c r="A32" s="113" t="s">
        <v>338</v>
      </c>
      <c r="B32" s="114">
        <v>8454</v>
      </c>
      <c r="C32" s="115" t="s">
        <v>464</v>
      </c>
    </row>
    <row r="33" spans="1:3" x14ac:dyDescent="0.2">
      <c r="A33" s="16" t="s">
        <v>9</v>
      </c>
      <c r="B33" s="17"/>
      <c r="C33" s="18"/>
    </row>
    <row r="34" spans="1:3" x14ac:dyDescent="0.2">
      <c r="A34" s="113" t="s">
        <v>293</v>
      </c>
      <c r="B34" s="114">
        <v>1100</v>
      </c>
      <c r="C34" s="115" t="s">
        <v>465</v>
      </c>
    </row>
    <row r="35" spans="1:3" x14ac:dyDescent="0.2">
      <c r="A35" s="113" t="s">
        <v>349</v>
      </c>
      <c r="B35" s="114">
        <v>5000</v>
      </c>
      <c r="C35" s="115" t="s">
        <v>130</v>
      </c>
    </row>
    <row r="36" spans="1:3" x14ac:dyDescent="0.2">
      <c r="A36" s="113" t="s">
        <v>319</v>
      </c>
      <c r="B36" s="114">
        <v>2000</v>
      </c>
      <c r="C36" s="115" t="s">
        <v>482</v>
      </c>
    </row>
    <row r="37" spans="1:3" x14ac:dyDescent="0.2">
      <c r="A37" s="113" t="s">
        <v>319</v>
      </c>
      <c r="B37" s="114">
        <v>4500</v>
      </c>
      <c r="C37" s="115" t="s">
        <v>483</v>
      </c>
    </row>
    <row r="38" spans="1:3" x14ac:dyDescent="0.2">
      <c r="A38" s="113" t="s">
        <v>327</v>
      </c>
      <c r="B38" s="114">
        <v>2000</v>
      </c>
      <c r="C38" s="115" t="s">
        <v>484</v>
      </c>
    </row>
    <row r="39" spans="1:3" x14ac:dyDescent="0.2">
      <c r="A39" s="113" t="s">
        <v>327</v>
      </c>
      <c r="B39" s="114">
        <v>3500</v>
      </c>
      <c r="C39" s="115" t="s">
        <v>484</v>
      </c>
    </row>
    <row r="40" spans="1:3" x14ac:dyDescent="0.2">
      <c r="A40" s="113" t="s">
        <v>329</v>
      </c>
      <c r="B40" s="114">
        <v>10500</v>
      </c>
      <c r="C40" s="115" t="s">
        <v>466</v>
      </c>
    </row>
    <row r="41" spans="1:3" x14ac:dyDescent="0.2">
      <c r="A41" s="113" t="s">
        <v>329</v>
      </c>
      <c r="B41" s="114">
        <v>5000</v>
      </c>
      <c r="C41" s="115" t="s">
        <v>485</v>
      </c>
    </row>
    <row r="42" spans="1:3" x14ac:dyDescent="0.2">
      <c r="A42" s="71">
        <v>43129</v>
      </c>
      <c r="B42" s="114">
        <v>5320</v>
      </c>
      <c r="C42" s="115" t="s">
        <v>269</v>
      </c>
    </row>
    <row r="43" spans="1:3" x14ac:dyDescent="0.2">
      <c r="A43" s="113" t="s">
        <v>336</v>
      </c>
      <c r="B43" s="114">
        <v>5350</v>
      </c>
      <c r="C43" s="115" t="s">
        <v>486</v>
      </c>
    </row>
    <row r="44" spans="1:3" x14ac:dyDescent="0.2">
      <c r="A44" s="113" t="s">
        <v>336</v>
      </c>
      <c r="B44" s="114">
        <v>4500</v>
      </c>
      <c r="C44" s="115" t="s">
        <v>486</v>
      </c>
    </row>
    <row r="45" spans="1:3" x14ac:dyDescent="0.2">
      <c r="A45" s="113" t="s">
        <v>336</v>
      </c>
      <c r="B45" s="114">
        <v>9000</v>
      </c>
      <c r="C45" s="115" t="s">
        <v>487</v>
      </c>
    </row>
    <row r="46" spans="1:3" x14ac:dyDescent="0.2">
      <c r="A46" s="113" t="s">
        <v>336</v>
      </c>
      <c r="B46" s="114">
        <v>6000</v>
      </c>
      <c r="C46" s="115" t="s">
        <v>129</v>
      </c>
    </row>
    <row r="47" spans="1:3" x14ac:dyDescent="0.2">
      <c r="A47" s="113" t="s">
        <v>338</v>
      </c>
      <c r="B47" s="114">
        <v>4500</v>
      </c>
      <c r="C47" s="115" t="s">
        <v>488</v>
      </c>
    </row>
    <row r="48" spans="1:3" x14ac:dyDescent="0.2">
      <c r="A48" s="113" t="s">
        <v>338</v>
      </c>
      <c r="B48" s="114">
        <v>3000</v>
      </c>
      <c r="C48" s="115" t="s">
        <v>467</v>
      </c>
    </row>
    <row r="49" spans="1:4" x14ac:dyDescent="0.2">
      <c r="A49" s="71">
        <v>43131</v>
      </c>
      <c r="B49" s="76">
        <v>23055</v>
      </c>
      <c r="C49" s="77" t="s">
        <v>479</v>
      </c>
    </row>
    <row r="50" spans="1:4" x14ac:dyDescent="0.2">
      <c r="A50" s="71">
        <v>43109</v>
      </c>
      <c r="B50" s="76">
        <v>3445</v>
      </c>
      <c r="C50" s="42" t="s">
        <v>132</v>
      </c>
    </row>
    <row r="51" spans="1:4" x14ac:dyDescent="0.2">
      <c r="A51" s="71">
        <v>43131</v>
      </c>
      <c r="B51" s="76">
        <v>8798</v>
      </c>
      <c r="C51" s="42" t="s">
        <v>472</v>
      </c>
    </row>
    <row r="52" spans="1:4" x14ac:dyDescent="0.2">
      <c r="A52" s="60" t="s">
        <v>30</v>
      </c>
      <c r="B52" s="58"/>
      <c r="C52" s="59"/>
    </row>
    <row r="53" spans="1:4" s="79" customFormat="1" x14ac:dyDescent="0.2">
      <c r="A53" s="122" t="s">
        <v>303</v>
      </c>
      <c r="B53" s="123">
        <v>5920</v>
      </c>
      <c r="C53" s="118" t="s">
        <v>468</v>
      </c>
    </row>
    <row r="54" spans="1:4" s="79" customFormat="1" x14ac:dyDescent="0.2">
      <c r="A54" s="124" t="s">
        <v>329</v>
      </c>
      <c r="B54" s="125">
        <v>34051.5</v>
      </c>
      <c r="C54" s="126" t="s">
        <v>469</v>
      </c>
    </row>
    <row r="55" spans="1:4" s="63" customFormat="1" x14ac:dyDescent="0.2">
      <c r="A55" s="139" t="s">
        <v>133</v>
      </c>
      <c r="B55" s="140"/>
      <c r="C55" s="141"/>
    </row>
    <row r="56" spans="1:4" s="63" customFormat="1" x14ac:dyDescent="0.2">
      <c r="A56" s="124" t="s">
        <v>338</v>
      </c>
      <c r="B56" s="125">
        <v>6000</v>
      </c>
      <c r="C56" s="126" t="s">
        <v>481</v>
      </c>
    </row>
    <row r="57" spans="1:4" s="63" customFormat="1" x14ac:dyDescent="0.2">
      <c r="A57" s="139" t="s">
        <v>131</v>
      </c>
      <c r="B57" s="140"/>
      <c r="C57" s="141"/>
    </row>
    <row r="58" spans="1:4" s="63" customFormat="1" x14ac:dyDescent="0.2">
      <c r="A58" s="70">
        <v>43131</v>
      </c>
      <c r="B58" s="56">
        <v>23055</v>
      </c>
      <c r="C58" s="45" t="s">
        <v>470</v>
      </c>
    </row>
    <row r="59" spans="1:4" s="63" customFormat="1" x14ac:dyDescent="0.2">
      <c r="A59" s="94">
        <v>43131</v>
      </c>
      <c r="B59" s="56">
        <v>13050</v>
      </c>
      <c r="C59" s="45" t="s">
        <v>471</v>
      </c>
    </row>
    <row r="60" spans="1:4" s="63" customFormat="1" x14ac:dyDescent="0.2">
      <c r="A60" s="70">
        <v>43109</v>
      </c>
      <c r="B60" s="56">
        <v>5395</v>
      </c>
      <c r="C60" s="45" t="s">
        <v>132</v>
      </c>
    </row>
    <row r="61" spans="1:4" x14ac:dyDescent="0.2">
      <c r="A61" s="127">
        <v>43131</v>
      </c>
      <c r="B61" s="57">
        <v>13778</v>
      </c>
      <c r="C61" s="45" t="s">
        <v>472</v>
      </c>
    </row>
    <row r="62" spans="1:4" x14ac:dyDescent="0.2">
      <c r="A62" s="16" t="s">
        <v>13</v>
      </c>
      <c r="B62" s="17"/>
      <c r="C62" s="18"/>
    </row>
    <row r="63" spans="1:4" x14ac:dyDescent="0.2">
      <c r="A63" s="113" t="s">
        <v>284</v>
      </c>
      <c r="B63" s="114">
        <v>805</v>
      </c>
      <c r="C63" s="115" t="s">
        <v>473</v>
      </c>
      <c r="D63" s="69"/>
    </row>
    <row r="64" spans="1:4" x14ac:dyDescent="0.2">
      <c r="A64" s="113" t="s">
        <v>288</v>
      </c>
      <c r="B64" s="114">
        <v>18000</v>
      </c>
      <c r="C64" s="115" t="s">
        <v>474</v>
      </c>
      <c r="D64" s="69"/>
    </row>
    <row r="65" spans="1:4" x14ac:dyDescent="0.2">
      <c r="A65" s="71">
        <v>43112</v>
      </c>
      <c r="B65" s="114">
        <v>241</v>
      </c>
      <c r="C65" s="115" t="s">
        <v>475</v>
      </c>
      <c r="D65" s="69"/>
    </row>
    <row r="66" spans="1:4" x14ac:dyDescent="0.2">
      <c r="A66" s="113" t="s">
        <v>297</v>
      </c>
      <c r="B66" s="114">
        <v>1206</v>
      </c>
      <c r="C66" s="115" t="s">
        <v>476</v>
      </c>
      <c r="D66" s="69"/>
    </row>
    <row r="67" spans="1:4" x14ac:dyDescent="0.2">
      <c r="A67" s="71">
        <v>43122</v>
      </c>
      <c r="B67" s="114">
        <v>244</v>
      </c>
      <c r="C67" s="115" t="s">
        <v>475</v>
      </c>
      <c r="D67" s="69"/>
    </row>
    <row r="68" spans="1:4" x14ac:dyDescent="0.2">
      <c r="A68" s="113" t="s">
        <v>350</v>
      </c>
      <c r="B68" s="114">
        <v>7939.74</v>
      </c>
      <c r="C68" s="115" t="s">
        <v>480</v>
      </c>
      <c r="D68" s="69"/>
    </row>
    <row r="69" spans="1:4" x14ac:dyDescent="0.2">
      <c r="A69" s="113" t="s">
        <v>350</v>
      </c>
      <c r="B69" s="114">
        <v>20511</v>
      </c>
      <c r="C69" s="115" t="s">
        <v>477</v>
      </c>
      <c r="D69" s="69"/>
    </row>
    <row r="70" spans="1:4" x14ac:dyDescent="0.2">
      <c r="A70" s="102">
        <v>43131</v>
      </c>
      <c r="B70" s="87">
        <v>60900</v>
      </c>
      <c r="C70" s="45" t="s">
        <v>478</v>
      </c>
      <c r="D70" s="69"/>
    </row>
    <row r="71" spans="1:4" x14ac:dyDescent="0.2">
      <c r="A71" s="6">
        <v>43109</v>
      </c>
      <c r="B71" s="7">
        <v>9203.74</v>
      </c>
      <c r="C71" s="45" t="s">
        <v>132</v>
      </c>
    </row>
    <row r="72" spans="1:4" x14ac:dyDescent="0.2">
      <c r="A72" s="55">
        <v>43131</v>
      </c>
      <c r="B72" s="56">
        <v>23240</v>
      </c>
      <c r="C72" s="45" t="s">
        <v>472</v>
      </c>
      <c r="D72" s="69"/>
    </row>
    <row r="73" spans="1:4" x14ac:dyDescent="0.2">
      <c r="A73" s="6"/>
      <c r="B73" s="7">
        <v>3684</v>
      </c>
      <c r="C73" s="42" t="s">
        <v>94</v>
      </c>
    </row>
    <row r="74" spans="1:4" x14ac:dyDescent="0.2">
      <c r="A74" s="10" t="s">
        <v>2</v>
      </c>
      <c r="B74" s="11">
        <f>SUM(B11:B73)</f>
        <v>492627.82999999996</v>
      </c>
      <c r="C74" s="12"/>
    </row>
    <row r="75" spans="1:4" x14ac:dyDescent="0.2">
      <c r="A75" s="2"/>
    </row>
  </sheetData>
  <sheetProtection formatCells="0" formatColumns="0" formatRows="0" insertColumns="0" insertRows="0" insertHyperlinks="0" deleteColumns="0" deleteRows="0" sort="0" autoFilter="0" pivotTables="0"/>
  <mergeCells count="8">
    <mergeCell ref="A57:C57"/>
    <mergeCell ref="B1:C1"/>
    <mergeCell ref="A55:C55"/>
    <mergeCell ref="A9:C9"/>
    <mergeCell ref="B2:C2"/>
    <mergeCell ref="B3:C3"/>
    <mergeCell ref="B4:C4"/>
    <mergeCell ref="B5:C5"/>
  </mergeCells>
  <pageMargins left="0.19685039370078741" right="0.19685039370078741" top="0.19685039370078741" bottom="0.19685039370078741" header="0.31496062992125984" footer="0.31496062992125984"/>
  <pageSetup paperSize="9" orientation="portrait" verticalDpi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E221"/>
  <sheetViews>
    <sheetView showGridLines="0" workbookViewId="0">
      <selection activeCell="A8" sqref="A8"/>
    </sheetView>
  </sheetViews>
  <sheetFormatPr baseColWidth="10" defaultRowHeight="15" x14ac:dyDescent="0.2"/>
  <cols>
    <col min="1" max="3" width="20.6640625" style="1" customWidth="1"/>
    <col min="4" max="4" width="28.33203125" customWidth="1"/>
    <col min="5" max="5" width="63" customWidth="1"/>
    <col min="6" max="256" width="8.83203125" customWidth="1"/>
  </cols>
  <sheetData>
    <row r="1" spans="1:5" ht="19" x14ac:dyDescent="0.25">
      <c r="C1" s="147" t="s">
        <v>16</v>
      </c>
      <c r="D1" s="147"/>
      <c r="E1" s="147"/>
    </row>
    <row r="2" spans="1:5" ht="19" x14ac:dyDescent="0.25">
      <c r="C2" s="147" t="s">
        <v>17</v>
      </c>
      <c r="D2" s="147"/>
      <c r="E2" s="147"/>
    </row>
    <row r="3" spans="1:5" ht="18" customHeight="1" x14ac:dyDescent="0.25">
      <c r="C3" s="67"/>
      <c r="D3" s="8"/>
    </row>
    <row r="4" spans="1:5" ht="19" x14ac:dyDescent="0.2">
      <c r="C4" s="148" t="s">
        <v>10</v>
      </c>
      <c r="D4" s="148"/>
      <c r="E4" s="148"/>
    </row>
    <row r="5" spans="1:5" ht="19" x14ac:dyDescent="0.2">
      <c r="C5" s="148" t="s">
        <v>36</v>
      </c>
      <c r="D5" s="148"/>
      <c r="E5" s="148"/>
    </row>
    <row r="6" spans="1:5" ht="19" x14ac:dyDescent="0.25">
      <c r="C6" s="149" t="s">
        <v>270</v>
      </c>
      <c r="D6" s="149"/>
      <c r="E6" s="149"/>
    </row>
    <row r="9" spans="1:5" ht="30" customHeight="1" x14ac:dyDescent="0.2">
      <c r="A9" s="48" t="s">
        <v>14</v>
      </c>
      <c r="B9" s="49" t="s">
        <v>20</v>
      </c>
      <c r="C9" s="50" t="s">
        <v>82</v>
      </c>
      <c r="D9" s="53" t="s">
        <v>1</v>
      </c>
      <c r="E9" s="29" t="s">
        <v>6</v>
      </c>
    </row>
    <row r="10" spans="1:5" x14ac:dyDescent="0.2">
      <c r="A10" s="82">
        <v>43098.055555555555</v>
      </c>
      <c r="B10" s="82">
        <v>43109</v>
      </c>
      <c r="C10" s="95">
        <v>100</v>
      </c>
      <c r="D10" s="96" t="s">
        <v>123</v>
      </c>
      <c r="E10" s="80" t="s">
        <v>42</v>
      </c>
    </row>
    <row r="11" spans="1:5" x14ac:dyDescent="0.2">
      <c r="A11" s="82">
        <v>43098.081412037034</v>
      </c>
      <c r="B11" s="82">
        <v>43109</v>
      </c>
      <c r="C11" s="95">
        <v>500</v>
      </c>
      <c r="D11" s="96" t="s">
        <v>172</v>
      </c>
      <c r="E11" s="80" t="s">
        <v>42</v>
      </c>
    </row>
    <row r="12" spans="1:5" x14ac:dyDescent="0.2">
      <c r="A12" s="82">
        <v>43098.479178240741</v>
      </c>
      <c r="B12" s="82">
        <v>43109</v>
      </c>
      <c r="C12" s="95">
        <v>500</v>
      </c>
      <c r="D12" s="96" t="s">
        <v>65</v>
      </c>
      <c r="E12" s="80" t="s">
        <v>42</v>
      </c>
    </row>
    <row r="13" spans="1:5" x14ac:dyDescent="0.2">
      <c r="A13" s="82">
        <v>43098.519502314812</v>
      </c>
      <c r="B13" s="82">
        <v>43109</v>
      </c>
      <c r="C13" s="95">
        <v>150</v>
      </c>
      <c r="D13" s="96" t="s">
        <v>173</v>
      </c>
      <c r="E13" s="80" t="s">
        <v>42</v>
      </c>
    </row>
    <row r="14" spans="1:5" x14ac:dyDescent="0.2">
      <c r="A14" s="82">
        <v>43098.552025462966</v>
      </c>
      <c r="B14" s="82">
        <v>43109</v>
      </c>
      <c r="C14" s="95">
        <v>500</v>
      </c>
      <c r="D14" s="96" t="s">
        <v>118</v>
      </c>
      <c r="E14" s="80" t="s">
        <v>42</v>
      </c>
    </row>
    <row r="15" spans="1:5" x14ac:dyDescent="0.2">
      <c r="A15" s="82">
        <v>43098.586817129632</v>
      </c>
      <c r="B15" s="82">
        <v>43109</v>
      </c>
      <c r="C15" s="95">
        <v>500</v>
      </c>
      <c r="D15" s="96" t="s">
        <v>66</v>
      </c>
      <c r="E15" s="80" t="s">
        <v>42</v>
      </c>
    </row>
    <row r="16" spans="1:5" x14ac:dyDescent="0.2">
      <c r="A16" s="82">
        <v>43098.617361111108</v>
      </c>
      <c r="B16" s="82">
        <v>43109</v>
      </c>
      <c r="C16" s="95">
        <v>500</v>
      </c>
      <c r="D16" s="96" t="s">
        <v>174</v>
      </c>
      <c r="E16" s="80" t="s">
        <v>42</v>
      </c>
    </row>
    <row r="17" spans="1:5" x14ac:dyDescent="0.2">
      <c r="A17" s="82">
        <v>43098.646736111114</v>
      </c>
      <c r="B17" s="82">
        <v>43109</v>
      </c>
      <c r="C17" s="95">
        <v>1000</v>
      </c>
      <c r="D17" s="96" t="s">
        <v>175</v>
      </c>
      <c r="E17" s="80" t="s">
        <v>42</v>
      </c>
    </row>
    <row r="18" spans="1:5" x14ac:dyDescent="0.2">
      <c r="A18" s="82">
        <v>43098.665578703702</v>
      </c>
      <c r="B18" s="82">
        <v>43109</v>
      </c>
      <c r="C18" s="95">
        <v>5000</v>
      </c>
      <c r="D18" s="96" t="s">
        <v>176</v>
      </c>
      <c r="E18" s="80" t="s">
        <v>42</v>
      </c>
    </row>
    <row r="19" spans="1:5" x14ac:dyDescent="0.2">
      <c r="A19" s="82">
        <v>43098.790567129632</v>
      </c>
      <c r="B19" s="82">
        <v>43109</v>
      </c>
      <c r="C19" s="95">
        <v>500</v>
      </c>
      <c r="D19" s="96" t="s">
        <v>151</v>
      </c>
      <c r="E19" s="80" t="s">
        <v>150</v>
      </c>
    </row>
    <row r="20" spans="1:5" x14ac:dyDescent="0.2">
      <c r="A20" s="82">
        <v>43098.875833333332</v>
      </c>
      <c r="B20" s="82">
        <v>43109</v>
      </c>
      <c r="C20" s="95">
        <v>178</v>
      </c>
      <c r="D20" s="96" t="s">
        <v>103</v>
      </c>
      <c r="E20" s="80" t="s">
        <v>42</v>
      </c>
    </row>
    <row r="21" spans="1:5" x14ac:dyDescent="0.2">
      <c r="A21" s="82">
        <v>43098.929224537038</v>
      </c>
      <c r="B21" s="82">
        <v>43109</v>
      </c>
      <c r="C21" s="95">
        <v>200</v>
      </c>
      <c r="D21" s="96" t="s">
        <v>101</v>
      </c>
      <c r="E21" s="80" t="s">
        <v>42</v>
      </c>
    </row>
    <row r="22" spans="1:5" x14ac:dyDescent="0.2">
      <c r="A22" s="82">
        <v>43099.065300925926</v>
      </c>
      <c r="B22" s="82">
        <v>43109</v>
      </c>
      <c r="C22" s="95">
        <v>2000</v>
      </c>
      <c r="D22" s="96" t="s">
        <v>177</v>
      </c>
      <c r="E22" s="80" t="s">
        <v>42</v>
      </c>
    </row>
    <row r="23" spans="1:5" x14ac:dyDescent="0.2">
      <c r="A23" s="82">
        <v>43099.115706018521</v>
      </c>
      <c r="B23" s="82">
        <v>43109</v>
      </c>
      <c r="C23" s="95">
        <v>100</v>
      </c>
      <c r="D23" s="96" t="s">
        <v>178</v>
      </c>
      <c r="E23" s="80" t="s">
        <v>42</v>
      </c>
    </row>
    <row r="24" spans="1:5" x14ac:dyDescent="0.2">
      <c r="A24" s="82">
        <v>43099.420127314814</v>
      </c>
      <c r="B24" s="82">
        <v>43109</v>
      </c>
      <c r="C24" s="95">
        <v>100</v>
      </c>
      <c r="D24" s="96" t="s">
        <v>67</v>
      </c>
      <c r="E24" s="80" t="s">
        <v>42</v>
      </c>
    </row>
    <row r="25" spans="1:5" x14ac:dyDescent="0.2">
      <c r="A25" s="82">
        <v>43099.433634259258</v>
      </c>
      <c r="B25" s="82">
        <v>43109</v>
      </c>
      <c r="C25" s="95">
        <v>500</v>
      </c>
      <c r="D25" s="96" t="s">
        <v>179</v>
      </c>
      <c r="E25" s="80" t="s">
        <v>42</v>
      </c>
    </row>
    <row r="26" spans="1:5" x14ac:dyDescent="0.2">
      <c r="A26" s="82">
        <v>43099.54859953704</v>
      </c>
      <c r="B26" s="82">
        <v>43109</v>
      </c>
      <c r="C26" s="95">
        <v>500</v>
      </c>
      <c r="D26" s="96" t="s">
        <v>45</v>
      </c>
      <c r="E26" s="80" t="s">
        <v>42</v>
      </c>
    </row>
    <row r="27" spans="1:5" x14ac:dyDescent="0.2">
      <c r="A27" s="82">
        <v>43099.586087962962</v>
      </c>
      <c r="B27" s="82">
        <v>43109</v>
      </c>
      <c r="C27" s="95">
        <v>400</v>
      </c>
      <c r="D27" s="96" t="s">
        <v>180</v>
      </c>
      <c r="E27" s="80" t="s">
        <v>42</v>
      </c>
    </row>
    <row r="28" spans="1:5" x14ac:dyDescent="0.2">
      <c r="A28" s="82">
        <v>43099.624988425923</v>
      </c>
      <c r="B28" s="82">
        <v>43109</v>
      </c>
      <c r="C28" s="95">
        <v>500</v>
      </c>
      <c r="D28" s="96" t="s">
        <v>105</v>
      </c>
      <c r="E28" s="80" t="s">
        <v>42</v>
      </c>
    </row>
    <row r="29" spans="1:5" x14ac:dyDescent="0.2">
      <c r="A29" s="82">
        <v>43099.697152777779</v>
      </c>
      <c r="B29" s="82">
        <v>43109</v>
      </c>
      <c r="C29" s="95">
        <v>1000</v>
      </c>
      <c r="D29" s="96" t="s">
        <v>181</v>
      </c>
      <c r="E29" s="80" t="s">
        <v>42</v>
      </c>
    </row>
    <row r="30" spans="1:5" x14ac:dyDescent="0.2">
      <c r="A30" s="82">
        <v>43099.705462962964</v>
      </c>
      <c r="B30" s="82">
        <v>43109</v>
      </c>
      <c r="C30" s="95">
        <v>1500</v>
      </c>
      <c r="D30" s="96" t="s">
        <v>182</v>
      </c>
      <c r="E30" s="80" t="s">
        <v>42</v>
      </c>
    </row>
    <row r="31" spans="1:5" x14ac:dyDescent="0.2">
      <c r="A31" s="82">
        <v>43099.74790509259</v>
      </c>
      <c r="B31" s="82">
        <v>43109</v>
      </c>
      <c r="C31" s="95">
        <v>88</v>
      </c>
      <c r="D31" s="96" t="s">
        <v>183</v>
      </c>
      <c r="E31" s="80" t="s">
        <v>42</v>
      </c>
    </row>
    <row r="32" spans="1:5" x14ac:dyDescent="0.2">
      <c r="A32" s="82">
        <v>43099.846805555557</v>
      </c>
      <c r="B32" s="82">
        <v>43109</v>
      </c>
      <c r="C32" s="95">
        <v>1500</v>
      </c>
      <c r="D32" s="96" t="s">
        <v>184</v>
      </c>
      <c r="E32" s="80" t="s">
        <v>150</v>
      </c>
    </row>
    <row r="33" spans="1:5" x14ac:dyDescent="0.2">
      <c r="A33" s="82">
        <v>43100.02957175926</v>
      </c>
      <c r="B33" s="82">
        <v>43109</v>
      </c>
      <c r="C33" s="95">
        <v>200</v>
      </c>
      <c r="D33" s="96" t="s">
        <v>185</v>
      </c>
      <c r="E33" s="80" t="s">
        <v>42</v>
      </c>
    </row>
    <row r="34" spans="1:5" x14ac:dyDescent="0.2">
      <c r="A34" s="82">
        <v>43100.512384259258</v>
      </c>
      <c r="B34" s="82">
        <v>43109</v>
      </c>
      <c r="C34" s="95">
        <v>500</v>
      </c>
      <c r="D34" s="96" t="s">
        <v>186</v>
      </c>
      <c r="E34" s="80" t="s">
        <v>42</v>
      </c>
    </row>
    <row r="35" spans="1:5" x14ac:dyDescent="0.2">
      <c r="A35" s="82">
        <v>43100.536400462966</v>
      </c>
      <c r="B35" s="82">
        <v>43109</v>
      </c>
      <c r="C35" s="95">
        <v>100</v>
      </c>
      <c r="D35" s="96" t="s">
        <v>187</v>
      </c>
      <c r="E35" s="80" t="s">
        <v>42</v>
      </c>
    </row>
    <row r="36" spans="1:5" x14ac:dyDescent="0.2">
      <c r="A36" s="82">
        <v>43100.67355324074</v>
      </c>
      <c r="B36" s="82">
        <v>43109</v>
      </c>
      <c r="C36" s="95">
        <v>500</v>
      </c>
      <c r="D36" s="96" t="s">
        <v>188</v>
      </c>
      <c r="E36" s="80" t="s">
        <v>42</v>
      </c>
    </row>
    <row r="37" spans="1:5" x14ac:dyDescent="0.2">
      <c r="A37" s="82">
        <v>43100.725706018522</v>
      </c>
      <c r="B37" s="82">
        <v>43109</v>
      </c>
      <c r="C37" s="95">
        <v>2000</v>
      </c>
      <c r="D37" s="96" t="s">
        <v>44</v>
      </c>
      <c r="E37" s="80" t="s">
        <v>42</v>
      </c>
    </row>
    <row r="38" spans="1:5" x14ac:dyDescent="0.2">
      <c r="A38" s="82">
        <v>43100.725706018522</v>
      </c>
      <c r="B38" s="82">
        <v>43109</v>
      </c>
      <c r="C38" s="95">
        <v>500</v>
      </c>
      <c r="D38" s="96" t="s">
        <v>45</v>
      </c>
      <c r="E38" s="80" t="s">
        <v>42</v>
      </c>
    </row>
    <row r="39" spans="1:5" x14ac:dyDescent="0.2">
      <c r="A39" s="82">
        <v>43100.838020833333</v>
      </c>
      <c r="B39" s="82">
        <v>43109</v>
      </c>
      <c r="C39" s="95">
        <v>500</v>
      </c>
      <c r="D39" s="96" t="s">
        <v>189</v>
      </c>
      <c r="E39" s="80" t="s">
        <v>42</v>
      </c>
    </row>
    <row r="40" spans="1:5" x14ac:dyDescent="0.2">
      <c r="A40" s="82">
        <v>43100.944652777776</v>
      </c>
      <c r="B40" s="82">
        <v>43109</v>
      </c>
      <c r="C40" s="95">
        <v>500</v>
      </c>
      <c r="D40" s="96" t="s">
        <v>190</v>
      </c>
      <c r="E40" s="80" t="s">
        <v>42</v>
      </c>
    </row>
    <row r="41" spans="1:5" x14ac:dyDescent="0.2">
      <c r="A41" s="82">
        <v>43100.968460648146</v>
      </c>
      <c r="B41" s="82">
        <v>43109</v>
      </c>
      <c r="C41" s="95">
        <v>100</v>
      </c>
      <c r="D41" s="96" t="s">
        <v>191</v>
      </c>
      <c r="E41" s="80" t="s">
        <v>42</v>
      </c>
    </row>
    <row r="42" spans="1:5" x14ac:dyDescent="0.2">
      <c r="A42" s="82">
        <v>43100.969710648147</v>
      </c>
      <c r="B42" s="82">
        <v>43109</v>
      </c>
      <c r="C42" s="95">
        <v>100</v>
      </c>
      <c r="D42" s="96" t="s">
        <v>191</v>
      </c>
      <c r="E42" s="80" t="s">
        <v>42</v>
      </c>
    </row>
    <row r="43" spans="1:5" x14ac:dyDescent="0.2">
      <c r="A43" s="97">
        <v>43101.409722222219</v>
      </c>
      <c r="B43" s="82">
        <v>43109</v>
      </c>
      <c r="C43" s="98">
        <v>5000</v>
      </c>
      <c r="D43" s="96" t="s">
        <v>46</v>
      </c>
      <c r="E43" s="80" t="s">
        <v>42</v>
      </c>
    </row>
    <row r="44" spans="1:5" x14ac:dyDescent="0.2">
      <c r="A44" s="97">
        <v>43101.481516203705</v>
      </c>
      <c r="B44" s="82">
        <v>43109</v>
      </c>
      <c r="C44" s="98">
        <v>100</v>
      </c>
      <c r="D44" s="96" t="s">
        <v>351</v>
      </c>
      <c r="E44" s="80" t="s">
        <v>42</v>
      </c>
    </row>
    <row r="45" spans="1:5" x14ac:dyDescent="0.2">
      <c r="A45" s="97">
        <v>43101.583333333336</v>
      </c>
      <c r="B45" s="82">
        <v>43109</v>
      </c>
      <c r="C45" s="98">
        <v>500</v>
      </c>
      <c r="D45" s="96" t="s">
        <v>47</v>
      </c>
      <c r="E45" s="80" t="s">
        <v>42</v>
      </c>
    </row>
    <row r="46" spans="1:5" x14ac:dyDescent="0.2">
      <c r="A46" s="97">
        <v>43102.077534722222</v>
      </c>
      <c r="B46" s="82">
        <v>43109</v>
      </c>
      <c r="C46" s="98">
        <v>2000</v>
      </c>
      <c r="D46" s="96" t="s">
        <v>352</v>
      </c>
      <c r="E46" s="80" t="s">
        <v>42</v>
      </c>
    </row>
    <row r="47" spans="1:5" x14ac:dyDescent="0.2">
      <c r="A47" s="97">
        <v>43102.552083333336</v>
      </c>
      <c r="B47" s="82">
        <v>43109</v>
      </c>
      <c r="C47" s="98">
        <v>200</v>
      </c>
      <c r="D47" s="96" t="s">
        <v>97</v>
      </c>
      <c r="E47" s="80" t="s">
        <v>42</v>
      </c>
    </row>
    <row r="48" spans="1:5" x14ac:dyDescent="0.2">
      <c r="A48" s="97">
        <v>43102.608032407406</v>
      </c>
      <c r="B48" s="82">
        <v>43109</v>
      </c>
      <c r="C48" s="98">
        <v>200</v>
      </c>
      <c r="D48" s="96" t="s">
        <v>353</v>
      </c>
      <c r="E48" s="80" t="s">
        <v>42</v>
      </c>
    </row>
    <row r="49" spans="1:5" x14ac:dyDescent="0.2">
      <c r="A49" s="97">
        <v>43102.612939814811</v>
      </c>
      <c r="B49" s="82">
        <v>43109</v>
      </c>
      <c r="C49" s="98">
        <v>1000</v>
      </c>
      <c r="D49" s="96" t="s">
        <v>354</v>
      </c>
      <c r="E49" s="80" t="s">
        <v>42</v>
      </c>
    </row>
    <row r="50" spans="1:5" x14ac:dyDescent="0.2">
      <c r="A50" s="97">
        <v>43102.687256944446</v>
      </c>
      <c r="B50" s="82">
        <v>43109</v>
      </c>
      <c r="C50" s="98">
        <v>100</v>
      </c>
      <c r="D50" s="96" t="s">
        <v>355</v>
      </c>
      <c r="E50" s="80" t="s">
        <v>42</v>
      </c>
    </row>
    <row r="51" spans="1:5" x14ac:dyDescent="0.2">
      <c r="A51" s="97">
        <v>43103.499988425923</v>
      </c>
      <c r="B51" s="82">
        <v>43109</v>
      </c>
      <c r="C51" s="98">
        <v>3000</v>
      </c>
      <c r="D51" s="96" t="s">
        <v>98</v>
      </c>
      <c r="E51" s="80" t="s">
        <v>42</v>
      </c>
    </row>
    <row r="52" spans="1:5" x14ac:dyDescent="0.2">
      <c r="A52" s="97">
        <v>43103.660775462966</v>
      </c>
      <c r="B52" s="82">
        <v>43109</v>
      </c>
      <c r="C52" s="98">
        <v>100</v>
      </c>
      <c r="D52" s="96" t="s">
        <v>356</v>
      </c>
      <c r="E52" s="80" t="s">
        <v>42</v>
      </c>
    </row>
    <row r="53" spans="1:5" x14ac:dyDescent="0.2">
      <c r="A53" s="97">
        <v>43103.913171296299</v>
      </c>
      <c r="B53" s="82">
        <v>43109</v>
      </c>
      <c r="C53" s="98">
        <v>1000</v>
      </c>
      <c r="D53" s="96" t="s">
        <v>113</v>
      </c>
      <c r="E53" s="80" t="s">
        <v>42</v>
      </c>
    </row>
    <row r="54" spans="1:5" x14ac:dyDescent="0.2">
      <c r="A54" s="97">
        <v>43104.09337962963</v>
      </c>
      <c r="B54" s="82">
        <v>43109</v>
      </c>
      <c r="C54" s="98">
        <v>250</v>
      </c>
      <c r="D54" s="96" t="s">
        <v>357</v>
      </c>
      <c r="E54" s="80" t="s">
        <v>358</v>
      </c>
    </row>
    <row r="55" spans="1:5" x14ac:dyDescent="0.2">
      <c r="A55" s="97">
        <v>43104.221828703703</v>
      </c>
      <c r="B55" s="82">
        <v>43109</v>
      </c>
      <c r="C55" s="98">
        <v>500</v>
      </c>
      <c r="D55" s="96" t="s">
        <v>359</v>
      </c>
      <c r="E55" s="80" t="s">
        <v>150</v>
      </c>
    </row>
    <row r="56" spans="1:5" x14ac:dyDescent="0.2">
      <c r="A56" s="97">
        <v>43104.479166666664</v>
      </c>
      <c r="B56" s="82">
        <v>43109</v>
      </c>
      <c r="C56" s="98">
        <v>500</v>
      </c>
      <c r="D56" s="96" t="s">
        <v>54</v>
      </c>
      <c r="E56" s="80" t="s">
        <v>42</v>
      </c>
    </row>
    <row r="57" spans="1:5" x14ac:dyDescent="0.2">
      <c r="A57" s="97">
        <v>43104.652789351851</v>
      </c>
      <c r="B57" s="82">
        <v>43109</v>
      </c>
      <c r="C57" s="98">
        <v>500</v>
      </c>
      <c r="D57" s="96" t="s">
        <v>99</v>
      </c>
      <c r="E57" s="80" t="s">
        <v>42</v>
      </c>
    </row>
    <row r="58" spans="1:5" x14ac:dyDescent="0.2">
      <c r="A58" s="97">
        <v>43104.740729166668</v>
      </c>
      <c r="B58" s="82">
        <v>43109</v>
      </c>
      <c r="C58" s="98">
        <v>100</v>
      </c>
      <c r="D58" s="96" t="s">
        <v>153</v>
      </c>
      <c r="E58" s="80" t="s">
        <v>42</v>
      </c>
    </row>
    <row r="59" spans="1:5" x14ac:dyDescent="0.2">
      <c r="A59" s="97">
        <v>43104.885428240741</v>
      </c>
      <c r="B59" s="82">
        <v>43109</v>
      </c>
      <c r="C59" s="98">
        <v>500</v>
      </c>
      <c r="D59" s="96" t="s">
        <v>135</v>
      </c>
      <c r="E59" s="80" t="s">
        <v>42</v>
      </c>
    </row>
    <row r="60" spans="1:5" x14ac:dyDescent="0.2">
      <c r="A60" s="97">
        <v>43106.409722222219</v>
      </c>
      <c r="B60" s="82">
        <v>43109</v>
      </c>
      <c r="C60" s="98">
        <v>500</v>
      </c>
      <c r="D60" s="96" t="s">
        <v>83</v>
      </c>
      <c r="E60" s="80" t="s">
        <v>42</v>
      </c>
    </row>
    <row r="61" spans="1:5" x14ac:dyDescent="0.2">
      <c r="A61" s="97">
        <v>43106.43408564815</v>
      </c>
      <c r="B61" s="82">
        <v>43109</v>
      </c>
      <c r="C61" s="98">
        <v>300</v>
      </c>
      <c r="D61" s="96" t="s">
        <v>114</v>
      </c>
      <c r="E61" s="80" t="s">
        <v>42</v>
      </c>
    </row>
    <row r="62" spans="1:5" x14ac:dyDescent="0.2">
      <c r="A62" s="97">
        <v>43106.538703703707</v>
      </c>
      <c r="B62" s="82">
        <v>43109</v>
      </c>
      <c r="C62" s="98">
        <v>500</v>
      </c>
      <c r="D62" s="96" t="s">
        <v>360</v>
      </c>
      <c r="E62" s="80" t="s">
        <v>42</v>
      </c>
    </row>
    <row r="63" spans="1:5" x14ac:dyDescent="0.2">
      <c r="A63" s="97">
        <v>43106.678715277776</v>
      </c>
      <c r="B63" s="82">
        <v>43109</v>
      </c>
      <c r="C63" s="98">
        <v>2000</v>
      </c>
      <c r="D63" s="96" t="s">
        <v>361</v>
      </c>
      <c r="E63" s="80" t="s">
        <v>42</v>
      </c>
    </row>
    <row r="64" spans="1:5" x14ac:dyDescent="0.2">
      <c r="A64" s="97">
        <v>43106.795081018521</v>
      </c>
      <c r="B64" s="82">
        <v>43109</v>
      </c>
      <c r="C64" s="98">
        <v>500</v>
      </c>
      <c r="D64" s="96" t="s">
        <v>100</v>
      </c>
      <c r="E64" s="80" t="s">
        <v>42</v>
      </c>
    </row>
    <row r="65" spans="1:5" x14ac:dyDescent="0.2">
      <c r="A65" s="97">
        <v>43106.87908564815</v>
      </c>
      <c r="B65" s="82">
        <v>43109</v>
      </c>
      <c r="C65" s="98">
        <v>300</v>
      </c>
      <c r="D65" s="96" t="s">
        <v>362</v>
      </c>
      <c r="E65" s="80" t="s">
        <v>42</v>
      </c>
    </row>
    <row r="66" spans="1:5" x14ac:dyDescent="0.2">
      <c r="A66" s="97">
        <v>43107.409722222219</v>
      </c>
      <c r="B66" s="82">
        <v>43109</v>
      </c>
      <c r="C66" s="98">
        <v>300</v>
      </c>
      <c r="D66" s="96" t="s">
        <v>90</v>
      </c>
      <c r="E66" s="80" t="s">
        <v>42</v>
      </c>
    </row>
    <row r="67" spans="1:5" x14ac:dyDescent="0.2">
      <c r="A67" s="97">
        <v>43107.704861111109</v>
      </c>
      <c r="B67" s="82">
        <v>43109</v>
      </c>
      <c r="C67" s="98">
        <v>300</v>
      </c>
      <c r="D67" s="96" t="s">
        <v>48</v>
      </c>
      <c r="E67" s="80" t="s">
        <v>42</v>
      </c>
    </row>
    <row r="68" spans="1:5" x14ac:dyDescent="0.2">
      <c r="A68" s="97">
        <v>43108.500706018516</v>
      </c>
      <c r="B68" s="82">
        <v>43109</v>
      </c>
      <c r="C68" s="98">
        <v>50</v>
      </c>
      <c r="D68" s="96" t="s">
        <v>363</v>
      </c>
      <c r="E68" s="80" t="s">
        <v>42</v>
      </c>
    </row>
    <row r="69" spans="1:5" x14ac:dyDescent="0.2">
      <c r="A69" s="97">
        <v>43108.56082175926</v>
      </c>
      <c r="B69" s="82">
        <v>43109</v>
      </c>
      <c r="C69" s="98">
        <v>997</v>
      </c>
      <c r="D69" s="96" t="s">
        <v>364</v>
      </c>
      <c r="E69" s="80" t="s">
        <v>42</v>
      </c>
    </row>
    <row r="70" spans="1:5" x14ac:dyDescent="0.2">
      <c r="A70" s="97">
        <v>43108.697916666664</v>
      </c>
      <c r="B70" s="82">
        <v>43109</v>
      </c>
      <c r="C70" s="98">
        <v>100</v>
      </c>
      <c r="D70" s="96" t="s">
        <v>68</v>
      </c>
      <c r="E70" s="80" t="s">
        <v>42</v>
      </c>
    </row>
    <row r="71" spans="1:5" x14ac:dyDescent="0.2">
      <c r="A71" s="97">
        <v>43108.701377314814</v>
      </c>
      <c r="B71" s="82">
        <v>43109</v>
      </c>
      <c r="C71" s="98">
        <v>100</v>
      </c>
      <c r="D71" s="96" t="s">
        <v>68</v>
      </c>
      <c r="E71" s="80" t="s">
        <v>42</v>
      </c>
    </row>
    <row r="72" spans="1:5" x14ac:dyDescent="0.2">
      <c r="A72" s="97">
        <v>43108.850474537037</v>
      </c>
      <c r="B72" s="82">
        <v>43109</v>
      </c>
      <c r="C72" s="98">
        <v>50</v>
      </c>
      <c r="D72" s="96" t="s">
        <v>365</v>
      </c>
      <c r="E72" s="80" t="s">
        <v>42</v>
      </c>
    </row>
    <row r="73" spans="1:5" x14ac:dyDescent="0.2">
      <c r="A73" s="97">
        <v>43108.920138888891</v>
      </c>
      <c r="B73" s="82">
        <v>43109</v>
      </c>
      <c r="C73" s="98">
        <v>500</v>
      </c>
      <c r="D73" s="96" t="s">
        <v>366</v>
      </c>
      <c r="E73" s="80" t="s">
        <v>42</v>
      </c>
    </row>
    <row r="74" spans="1:5" x14ac:dyDescent="0.2">
      <c r="A74" s="97">
        <v>43108.921631944446</v>
      </c>
      <c r="B74" s="82">
        <v>43109</v>
      </c>
      <c r="C74" s="98">
        <v>500</v>
      </c>
      <c r="D74" s="96" t="s">
        <v>366</v>
      </c>
      <c r="E74" s="80" t="s">
        <v>42</v>
      </c>
    </row>
    <row r="75" spans="1:5" x14ac:dyDescent="0.2">
      <c r="A75" s="97">
        <v>43108.935694444444</v>
      </c>
      <c r="B75" s="82">
        <v>43109</v>
      </c>
      <c r="C75" s="98">
        <v>2500</v>
      </c>
      <c r="D75" s="96" t="s">
        <v>366</v>
      </c>
      <c r="E75" s="80" t="s">
        <v>42</v>
      </c>
    </row>
    <row r="76" spans="1:5" x14ac:dyDescent="0.2">
      <c r="A76" s="97">
        <v>43109.369803240741</v>
      </c>
      <c r="B76" s="97">
        <v>43110</v>
      </c>
      <c r="C76" s="98">
        <v>100</v>
      </c>
      <c r="D76" s="96" t="s">
        <v>136</v>
      </c>
      <c r="E76" s="80" t="s">
        <v>42</v>
      </c>
    </row>
    <row r="77" spans="1:5" x14ac:dyDescent="0.2">
      <c r="A77" s="97">
        <v>43109.565983796296</v>
      </c>
      <c r="B77" s="97">
        <v>43110</v>
      </c>
      <c r="C77" s="98">
        <v>500</v>
      </c>
      <c r="D77" s="96" t="s">
        <v>104</v>
      </c>
      <c r="E77" s="80" t="s">
        <v>42</v>
      </c>
    </row>
    <row r="78" spans="1:5" x14ac:dyDescent="0.2">
      <c r="A78" s="97">
        <v>43109.649629629632</v>
      </c>
      <c r="B78" s="97">
        <v>43110</v>
      </c>
      <c r="C78" s="98">
        <v>500</v>
      </c>
      <c r="D78" s="96" t="s">
        <v>367</v>
      </c>
      <c r="E78" s="80" t="s">
        <v>150</v>
      </c>
    </row>
    <row r="79" spans="1:5" x14ac:dyDescent="0.2">
      <c r="A79" s="97">
        <v>43109.766157407408</v>
      </c>
      <c r="B79" s="97">
        <v>43110</v>
      </c>
      <c r="C79" s="98">
        <v>2000</v>
      </c>
      <c r="D79" s="96" t="s">
        <v>368</v>
      </c>
      <c r="E79" s="80" t="s">
        <v>42</v>
      </c>
    </row>
    <row r="80" spans="1:5" x14ac:dyDescent="0.2">
      <c r="A80" s="97">
        <v>43110.071481481478</v>
      </c>
      <c r="B80" s="97">
        <v>43111</v>
      </c>
      <c r="C80" s="98">
        <v>100</v>
      </c>
      <c r="D80" s="96" t="s">
        <v>137</v>
      </c>
      <c r="E80" s="80" t="s">
        <v>42</v>
      </c>
    </row>
    <row r="81" spans="1:5" x14ac:dyDescent="0.2">
      <c r="A81" s="97">
        <v>43110.31863425926</v>
      </c>
      <c r="B81" s="97">
        <v>43111</v>
      </c>
      <c r="C81" s="98">
        <v>500</v>
      </c>
      <c r="D81" s="96" t="s">
        <v>369</v>
      </c>
      <c r="E81" s="80" t="s">
        <v>42</v>
      </c>
    </row>
    <row r="82" spans="1:5" x14ac:dyDescent="0.2">
      <c r="A82" s="97">
        <v>43110.383009259262</v>
      </c>
      <c r="B82" s="97">
        <v>43111</v>
      </c>
      <c r="C82" s="98">
        <v>5000</v>
      </c>
      <c r="D82" s="96" t="s">
        <v>370</v>
      </c>
      <c r="E82" s="80" t="s">
        <v>42</v>
      </c>
    </row>
    <row r="83" spans="1:5" x14ac:dyDescent="0.2">
      <c r="A83" s="97">
        <v>43110.481215277781</v>
      </c>
      <c r="B83" s="97">
        <v>43111</v>
      </c>
      <c r="C83" s="98">
        <v>500</v>
      </c>
      <c r="D83" s="96" t="s">
        <v>371</v>
      </c>
      <c r="E83" s="80" t="s">
        <v>150</v>
      </c>
    </row>
    <row r="84" spans="1:5" x14ac:dyDescent="0.2">
      <c r="A84" s="97">
        <v>43110.513680555552</v>
      </c>
      <c r="B84" s="97">
        <v>43111</v>
      </c>
      <c r="C84" s="98">
        <v>200</v>
      </c>
      <c r="D84" s="96" t="s">
        <v>372</v>
      </c>
      <c r="E84" s="80" t="s">
        <v>150</v>
      </c>
    </row>
    <row r="85" spans="1:5" x14ac:dyDescent="0.2">
      <c r="A85" s="97">
        <v>43110.514918981484</v>
      </c>
      <c r="B85" s="97">
        <v>43111</v>
      </c>
      <c r="C85" s="98">
        <v>100</v>
      </c>
      <c r="D85" s="96" t="s">
        <v>372</v>
      </c>
      <c r="E85" s="80" t="s">
        <v>42</v>
      </c>
    </row>
    <row r="86" spans="1:5" x14ac:dyDescent="0.2">
      <c r="A86" s="97">
        <v>43110.650069444448</v>
      </c>
      <c r="B86" s="97">
        <v>43111</v>
      </c>
      <c r="C86" s="98">
        <v>2000</v>
      </c>
      <c r="D86" s="96" t="s">
        <v>373</v>
      </c>
      <c r="E86" s="80" t="s">
        <v>42</v>
      </c>
    </row>
    <row r="87" spans="1:5" x14ac:dyDescent="0.2">
      <c r="A87" s="97">
        <v>43110.729131944441</v>
      </c>
      <c r="B87" s="97">
        <v>43111</v>
      </c>
      <c r="C87" s="98">
        <v>1000</v>
      </c>
      <c r="D87" s="96" t="s">
        <v>102</v>
      </c>
      <c r="E87" s="80" t="s">
        <v>42</v>
      </c>
    </row>
    <row r="88" spans="1:5" x14ac:dyDescent="0.2">
      <c r="A88" s="97">
        <v>43110.850706018522</v>
      </c>
      <c r="B88" s="97">
        <v>43111</v>
      </c>
      <c r="C88" s="98">
        <v>100</v>
      </c>
      <c r="D88" s="96" t="s">
        <v>138</v>
      </c>
      <c r="E88" s="80" t="s">
        <v>42</v>
      </c>
    </row>
    <row r="89" spans="1:5" x14ac:dyDescent="0.2">
      <c r="A89" s="97">
        <v>43111.6562037037</v>
      </c>
      <c r="B89" s="97">
        <v>43112</v>
      </c>
      <c r="C89" s="98">
        <v>200</v>
      </c>
      <c r="D89" s="96" t="s">
        <v>139</v>
      </c>
      <c r="E89" s="80" t="s">
        <v>42</v>
      </c>
    </row>
    <row r="90" spans="1:5" x14ac:dyDescent="0.2">
      <c r="A90" s="97">
        <v>43111.697210648148</v>
      </c>
      <c r="B90" s="97">
        <v>43112</v>
      </c>
      <c r="C90" s="98">
        <v>3000</v>
      </c>
      <c r="D90" s="96" t="s">
        <v>374</v>
      </c>
      <c r="E90" s="80" t="s">
        <v>42</v>
      </c>
    </row>
    <row r="91" spans="1:5" x14ac:dyDescent="0.2">
      <c r="A91" s="97">
        <v>43111.743067129632</v>
      </c>
      <c r="B91" s="97">
        <v>43112</v>
      </c>
      <c r="C91" s="98">
        <v>100</v>
      </c>
      <c r="D91" s="96" t="s">
        <v>84</v>
      </c>
      <c r="E91" s="80" t="s">
        <v>42</v>
      </c>
    </row>
    <row r="92" spans="1:5" x14ac:dyDescent="0.2">
      <c r="A92" s="97">
        <v>43111.851030092592</v>
      </c>
      <c r="B92" s="97">
        <v>43112</v>
      </c>
      <c r="C92" s="98">
        <v>500</v>
      </c>
      <c r="D92" s="96" t="s">
        <v>375</v>
      </c>
      <c r="E92" s="80" t="s">
        <v>42</v>
      </c>
    </row>
    <row r="93" spans="1:5" x14ac:dyDescent="0.2">
      <c r="A93" s="97">
        <v>43111.881805555553</v>
      </c>
      <c r="B93" s="97">
        <v>43112</v>
      </c>
      <c r="C93" s="98">
        <v>220</v>
      </c>
      <c r="D93" s="96" t="s">
        <v>376</v>
      </c>
      <c r="E93" s="80" t="s">
        <v>42</v>
      </c>
    </row>
    <row r="94" spans="1:5" x14ac:dyDescent="0.2">
      <c r="A94" s="97">
        <v>43112.395694444444</v>
      </c>
      <c r="B94" s="97">
        <v>43115</v>
      </c>
      <c r="C94" s="98">
        <v>1000</v>
      </c>
      <c r="D94" s="96" t="s">
        <v>377</v>
      </c>
      <c r="E94" s="80" t="s">
        <v>42</v>
      </c>
    </row>
    <row r="95" spans="1:5" x14ac:dyDescent="0.2">
      <c r="A95" s="97">
        <v>43113.156469907408</v>
      </c>
      <c r="B95" s="97">
        <v>43115</v>
      </c>
      <c r="C95" s="98">
        <v>400</v>
      </c>
      <c r="D95" s="96" t="s">
        <v>146</v>
      </c>
      <c r="E95" s="80" t="s">
        <v>42</v>
      </c>
    </row>
    <row r="96" spans="1:5" x14ac:dyDescent="0.2">
      <c r="A96" s="97">
        <v>43113.621458333335</v>
      </c>
      <c r="B96" s="97">
        <v>43115</v>
      </c>
      <c r="C96" s="98">
        <v>250</v>
      </c>
      <c r="D96" s="96" t="s">
        <v>378</v>
      </c>
      <c r="E96" s="80" t="s">
        <v>42</v>
      </c>
    </row>
    <row r="97" spans="1:5" x14ac:dyDescent="0.2">
      <c r="A97" s="97">
        <v>43113.788194444445</v>
      </c>
      <c r="B97" s="97">
        <v>43115</v>
      </c>
      <c r="C97" s="98">
        <v>200</v>
      </c>
      <c r="D97" s="96" t="s">
        <v>49</v>
      </c>
      <c r="E97" s="80" t="s">
        <v>42</v>
      </c>
    </row>
    <row r="98" spans="1:5" x14ac:dyDescent="0.2">
      <c r="A98" s="97">
        <v>43114.200833333336</v>
      </c>
      <c r="B98" s="97">
        <v>43115</v>
      </c>
      <c r="C98" s="98">
        <v>50</v>
      </c>
      <c r="D98" s="96" t="s">
        <v>379</v>
      </c>
      <c r="E98" s="80" t="s">
        <v>42</v>
      </c>
    </row>
    <row r="99" spans="1:5" x14ac:dyDescent="0.2">
      <c r="A99" s="97">
        <v>43114.222268518519</v>
      </c>
      <c r="B99" s="97">
        <v>43115</v>
      </c>
      <c r="C99" s="98">
        <v>500</v>
      </c>
      <c r="D99" s="96" t="s">
        <v>380</v>
      </c>
      <c r="E99" s="80" t="s">
        <v>42</v>
      </c>
    </row>
    <row r="100" spans="1:5" x14ac:dyDescent="0.2">
      <c r="A100" s="97">
        <v>43114.577893518515</v>
      </c>
      <c r="B100" s="97">
        <v>43115</v>
      </c>
      <c r="C100" s="98">
        <v>118</v>
      </c>
      <c r="D100" s="96" t="s">
        <v>103</v>
      </c>
      <c r="E100" s="80" t="s">
        <v>42</v>
      </c>
    </row>
    <row r="101" spans="1:5" x14ac:dyDescent="0.2">
      <c r="A101" s="97">
        <v>43114.670138888891</v>
      </c>
      <c r="B101" s="97">
        <v>43115</v>
      </c>
      <c r="C101" s="98">
        <v>500</v>
      </c>
      <c r="D101" s="96" t="s">
        <v>141</v>
      </c>
      <c r="E101" s="80" t="s">
        <v>42</v>
      </c>
    </row>
    <row r="102" spans="1:5" x14ac:dyDescent="0.2">
      <c r="A102" s="97">
        <v>43114.687511574077</v>
      </c>
      <c r="B102" s="97">
        <v>43115</v>
      </c>
      <c r="C102" s="98">
        <v>500</v>
      </c>
      <c r="D102" s="96" t="s">
        <v>50</v>
      </c>
      <c r="E102" s="80" t="s">
        <v>42</v>
      </c>
    </row>
    <row r="103" spans="1:5" x14ac:dyDescent="0.2">
      <c r="A103" s="97">
        <v>43114.69290509259</v>
      </c>
      <c r="B103" s="97">
        <v>43115</v>
      </c>
      <c r="C103" s="98">
        <v>700</v>
      </c>
      <c r="D103" s="96" t="s">
        <v>169</v>
      </c>
      <c r="E103" s="80" t="s">
        <v>150</v>
      </c>
    </row>
    <row r="104" spans="1:5" x14ac:dyDescent="0.2">
      <c r="A104" s="97">
        <v>43115.437696759262</v>
      </c>
      <c r="B104" s="97">
        <v>43116</v>
      </c>
      <c r="C104" s="98">
        <v>500</v>
      </c>
      <c r="D104" s="96" t="s">
        <v>85</v>
      </c>
      <c r="E104" s="80" t="s">
        <v>42</v>
      </c>
    </row>
    <row r="105" spans="1:5" x14ac:dyDescent="0.2">
      <c r="A105" s="97">
        <v>43115.453275462962</v>
      </c>
      <c r="B105" s="97">
        <v>43116</v>
      </c>
      <c r="C105" s="98">
        <v>5000</v>
      </c>
      <c r="D105" s="96" t="s">
        <v>381</v>
      </c>
      <c r="E105" s="80" t="s">
        <v>42</v>
      </c>
    </row>
    <row r="106" spans="1:5" x14ac:dyDescent="0.2">
      <c r="A106" s="97">
        <v>43115.528113425928</v>
      </c>
      <c r="B106" s="97">
        <v>43116</v>
      </c>
      <c r="C106" s="98">
        <v>1000</v>
      </c>
      <c r="D106" s="96" t="s">
        <v>51</v>
      </c>
      <c r="E106" s="80" t="s">
        <v>42</v>
      </c>
    </row>
    <row r="107" spans="1:5" x14ac:dyDescent="0.2">
      <c r="A107" s="97">
        <v>43115.632372685184</v>
      </c>
      <c r="B107" s="97">
        <v>43116</v>
      </c>
      <c r="C107" s="98">
        <v>100</v>
      </c>
      <c r="D107" s="96" t="s">
        <v>86</v>
      </c>
      <c r="E107" s="80" t="s">
        <v>42</v>
      </c>
    </row>
    <row r="108" spans="1:5" x14ac:dyDescent="0.2">
      <c r="A108" s="97">
        <v>43115.646273148152</v>
      </c>
      <c r="B108" s="97">
        <v>43116</v>
      </c>
      <c r="C108" s="98">
        <v>500</v>
      </c>
      <c r="D108" s="96" t="s">
        <v>112</v>
      </c>
      <c r="E108" s="80" t="s">
        <v>42</v>
      </c>
    </row>
    <row r="109" spans="1:5" x14ac:dyDescent="0.2">
      <c r="A109" s="97">
        <v>43115.833518518521</v>
      </c>
      <c r="B109" s="97">
        <v>43116</v>
      </c>
      <c r="C109" s="98">
        <v>200</v>
      </c>
      <c r="D109" s="96" t="s">
        <v>382</v>
      </c>
      <c r="E109" s="80" t="s">
        <v>42</v>
      </c>
    </row>
    <row r="110" spans="1:5" x14ac:dyDescent="0.2">
      <c r="A110" s="97">
        <v>43115.835995370369</v>
      </c>
      <c r="B110" s="97">
        <v>43116</v>
      </c>
      <c r="C110" s="98">
        <v>100</v>
      </c>
      <c r="D110" s="96" t="s">
        <v>382</v>
      </c>
      <c r="E110" s="80" t="s">
        <v>150</v>
      </c>
    </row>
    <row r="111" spans="1:5" x14ac:dyDescent="0.2">
      <c r="A111" s="97">
        <v>43116.020810185182</v>
      </c>
      <c r="B111" s="97">
        <v>43117</v>
      </c>
      <c r="C111" s="98">
        <v>500</v>
      </c>
      <c r="D111" s="96" t="s">
        <v>142</v>
      </c>
      <c r="E111" s="80" t="s">
        <v>42</v>
      </c>
    </row>
    <row r="112" spans="1:5" x14ac:dyDescent="0.2">
      <c r="A112" s="97">
        <v>43116.312476851854</v>
      </c>
      <c r="B112" s="97">
        <v>43117</v>
      </c>
      <c r="C112" s="98">
        <v>100</v>
      </c>
      <c r="D112" s="96" t="s">
        <v>69</v>
      </c>
      <c r="E112" s="80" t="s">
        <v>42</v>
      </c>
    </row>
    <row r="113" spans="1:5" x14ac:dyDescent="0.2">
      <c r="A113" s="97">
        <v>43116.44871527778</v>
      </c>
      <c r="B113" s="97">
        <v>43117</v>
      </c>
      <c r="C113" s="98">
        <v>5000</v>
      </c>
      <c r="D113" s="96" t="s">
        <v>149</v>
      </c>
      <c r="E113" s="80" t="s">
        <v>150</v>
      </c>
    </row>
    <row r="114" spans="1:5" x14ac:dyDescent="0.2">
      <c r="A114" s="97">
        <v>43116.517337962963</v>
      </c>
      <c r="B114" s="97">
        <v>43117</v>
      </c>
      <c r="C114" s="98">
        <v>500</v>
      </c>
      <c r="D114" s="96" t="s">
        <v>117</v>
      </c>
      <c r="E114" s="80" t="s">
        <v>42</v>
      </c>
    </row>
    <row r="115" spans="1:5" x14ac:dyDescent="0.2">
      <c r="A115" s="97">
        <v>43116.520833333336</v>
      </c>
      <c r="B115" s="97">
        <v>43117</v>
      </c>
      <c r="C115" s="98">
        <v>500</v>
      </c>
      <c r="D115" s="96" t="s">
        <v>47</v>
      </c>
      <c r="E115" s="80" t="s">
        <v>42</v>
      </c>
    </row>
    <row r="116" spans="1:5" x14ac:dyDescent="0.2">
      <c r="A116" s="97">
        <v>43116.524305555555</v>
      </c>
      <c r="B116" s="97">
        <v>43117</v>
      </c>
      <c r="C116" s="98">
        <v>300</v>
      </c>
      <c r="D116" s="96" t="s">
        <v>115</v>
      </c>
      <c r="E116" s="80" t="s">
        <v>42</v>
      </c>
    </row>
    <row r="117" spans="1:5" x14ac:dyDescent="0.2">
      <c r="A117" s="97">
        <v>43116.57640046296</v>
      </c>
      <c r="B117" s="97">
        <v>43117</v>
      </c>
      <c r="C117" s="98">
        <v>200</v>
      </c>
      <c r="D117" s="96" t="s">
        <v>70</v>
      </c>
      <c r="E117" s="80" t="s">
        <v>42</v>
      </c>
    </row>
    <row r="118" spans="1:5" x14ac:dyDescent="0.2">
      <c r="A118" s="97">
        <v>43117.002685185187</v>
      </c>
      <c r="B118" s="97">
        <v>43118</v>
      </c>
      <c r="C118" s="98">
        <v>500</v>
      </c>
      <c r="D118" s="96" t="s">
        <v>383</v>
      </c>
      <c r="E118" s="80" t="s">
        <v>150</v>
      </c>
    </row>
    <row r="119" spans="1:5" x14ac:dyDescent="0.2">
      <c r="A119" s="97">
        <v>43117.524317129632</v>
      </c>
      <c r="B119" s="97">
        <v>43118</v>
      </c>
      <c r="C119" s="98">
        <v>500</v>
      </c>
      <c r="D119" s="96" t="s">
        <v>53</v>
      </c>
      <c r="E119" s="80" t="s">
        <v>42</v>
      </c>
    </row>
    <row r="120" spans="1:5" x14ac:dyDescent="0.2">
      <c r="A120" s="97">
        <v>43117.565532407411</v>
      </c>
      <c r="B120" s="97">
        <v>43118</v>
      </c>
      <c r="C120" s="98">
        <v>100</v>
      </c>
      <c r="D120" s="96" t="s">
        <v>384</v>
      </c>
      <c r="E120" s="80" t="s">
        <v>42</v>
      </c>
    </row>
    <row r="121" spans="1:5" x14ac:dyDescent="0.2">
      <c r="A121" s="97">
        <v>43117.600659722222</v>
      </c>
      <c r="B121" s="97">
        <v>43118</v>
      </c>
      <c r="C121" s="98">
        <v>500</v>
      </c>
      <c r="D121" s="96" t="s">
        <v>54</v>
      </c>
      <c r="E121" s="80" t="s">
        <v>385</v>
      </c>
    </row>
    <row r="122" spans="1:5" x14ac:dyDescent="0.2">
      <c r="A122" s="97">
        <v>43117.625497685185</v>
      </c>
      <c r="B122" s="97">
        <v>43118</v>
      </c>
      <c r="C122" s="98">
        <v>300</v>
      </c>
      <c r="D122" s="96" t="s">
        <v>386</v>
      </c>
      <c r="E122" s="80" t="s">
        <v>42</v>
      </c>
    </row>
    <row r="123" spans="1:5" x14ac:dyDescent="0.2">
      <c r="A123" s="97">
        <v>43117.666631944441</v>
      </c>
      <c r="B123" s="97">
        <v>43118</v>
      </c>
      <c r="C123" s="98">
        <v>1000</v>
      </c>
      <c r="D123" s="96" t="s">
        <v>55</v>
      </c>
      <c r="E123" s="80" t="s">
        <v>42</v>
      </c>
    </row>
    <row r="124" spans="1:5" x14ac:dyDescent="0.2">
      <c r="A124" s="97">
        <v>43117.753703703704</v>
      </c>
      <c r="B124" s="97">
        <v>43118</v>
      </c>
      <c r="C124" s="98">
        <v>50</v>
      </c>
      <c r="D124" s="96" t="s">
        <v>57</v>
      </c>
      <c r="E124" s="80" t="s">
        <v>42</v>
      </c>
    </row>
    <row r="125" spans="1:5" x14ac:dyDescent="0.2">
      <c r="A125" s="97">
        <v>43117.802083333336</v>
      </c>
      <c r="B125" s="97">
        <v>43118</v>
      </c>
      <c r="C125" s="98">
        <v>1000</v>
      </c>
      <c r="D125" s="96" t="s">
        <v>52</v>
      </c>
      <c r="E125" s="80" t="s">
        <v>42</v>
      </c>
    </row>
    <row r="126" spans="1:5" x14ac:dyDescent="0.2">
      <c r="A126" s="97">
        <v>43118.349131944444</v>
      </c>
      <c r="B126" s="97">
        <v>43119</v>
      </c>
      <c r="C126" s="98">
        <v>500</v>
      </c>
      <c r="D126" s="96" t="s">
        <v>387</v>
      </c>
      <c r="E126" s="80" t="s">
        <v>150</v>
      </c>
    </row>
    <row r="127" spans="1:5" x14ac:dyDescent="0.2">
      <c r="A127" s="97">
        <v>43118.440972222219</v>
      </c>
      <c r="B127" s="97">
        <v>43119</v>
      </c>
      <c r="C127" s="98">
        <v>500</v>
      </c>
      <c r="D127" s="96" t="s">
        <v>72</v>
      </c>
      <c r="E127" s="80" t="s">
        <v>42</v>
      </c>
    </row>
    <row r="128" spans="1:5" x14ac:dyDescent="0.2">
      <c r="A128" s="97">
        <v>43118.48128472222</v>
      </c>
      <c r="B128" s="97">
        <v>43119</v>
      </c>
      <c r="C128" s="98">
        <v>500</v>
      </c>
      <c r="D128" s="96" t="s">
        <v>168</v>
      </c>
      <c r="E128" s="80" t="s">
        <v>42</v>
      </c>
    </row>
    <row r="129" spans="1:5" x14ac:dyDescent="0.2">
      <c r="A129" s="97">
        <v>43118.48746527778</v>
      </c>
      <c r="B129" s="97">
        <v>43119</v>
      </c>
      <c r="C129" s="98">
        <v>500</v>
      </c>
      <c r="D129" s="96" t="s">
        <v>168</v>
      </c>
      <c r="E129" s="80" t="s">
        <v>150</v>
      </c>
    </row>
    <row r="130" spans="1:5" x14ac:dyDescent="0.2">
      <c r="A130" s="97">
        <v>43118.563935185186</v>
      </c>
      <c r="B130" s="97">
        <v>43119</v>
      </c>
      <c r="C130" s="98">
        <v>500</v>
      </c>
      <c r="D130" s="96" t="s">
        <v>148</v>
      </c>
      <c r="E130" s="80" t="s">
        <v>42</v>
      </c>
    </row>
    <row r="131" spans="1:5" x14ac:dyDescent="0.2">
      <c r="A131" s="97">
        <v>43118.600115740737</v>
      </c>
      <c r="B131" s="97">
        <v>43119</v>
      </c>
      <c r="C131" s="98">
        <v>500</v>
      </c>
      <c r="D131" s="96" t="s">
        <v>388</v>
      </c>
      <c r="E131" s="80" t="s">
        <v>42</v>
      </c>
    </row>
    <row r="132" spans="1:5" x14ac:dyDescent="0.2">
      <c r="A132" s="97">
        <v>43118.63449074074</v>
      </c>
      <c r="B132" s="97">
        <v>43119</v>
      </c>
      <c r="C132" s="98">
        <v>1000</v>
      </c>
      <c r="D132" s="96" t="s">
        <v>166</v>
      </c>
      <c r="E132" s="80" t="s">
        <v>42</v>
      </c>
    </row>
    <row r="133" spans="1:5" x14ac:dyDescent="0.2">
      <c r="A133" s="97">
        <v>43118.834247685183</v>
      </c>
      <c r="B133" s="97">
        <v>43119</v>
      </c>
      <c r="C133" s="98">
        <v>50</v>
      </c>
      <c r="D133" s="96" t="s">
        <v>389</v>
      </c>
      <c r="E133" s="80" t="s">
        <v>150</v>
      </c>
    </row>
    <row r="134" spans="1:5" x14ac:dyDescent="0.2">
      <c r="A134" s="97">
        <v>43118.88894675926</v>
      </c>
      <c r="B134" s="97">
        <v>43119</v>
      </c>
      <c r="C134" s="98">
        <v>100</v>
      </c>
      <c r="D134" s="96" t="s">
        <v>56</v>
      </c>
      <c r="E134" s="80" t="s">
        <v>42</v>
      </c>
    </row>
    <row r="135" spans="1:5" x14ac:dyDescent="0.2">
      <c r="A135" s="97">
        <v>43119.622893518521</v>
      </c>
      <c r="B135" s="97">
        <v>43122</v>
      </c>
      <c r="C135" s="98">
        <v>1000</v>
      </c>
      <c r="D135" s="96" t="s">
        <v>390</v>
      </c>
      <c r="E135" s="80" t="s">
        <v>42</v>
      </c>
    </row>
    <row r="136" spans="1:5" x14ac:dyDescent="0.2">
      <c r="A136" s="97">
        <v>43119.631932870368</v>
      </c>
      <c r="B136" s="97">
        <v>43122</v>
      </c>
      <c r="C136" s="98">
        <v>200</v>
      </c>
      <c r="D136" s="96" t="s">
        <v>143</v>
      </c>
      <c r="E136" s="80" t="s">
        <v>42</v>
      </c>
    </row>
    <row r="137" spans="1:5" x14ac:dyDescent="0.2">
      <c r="A137" s="97">
        <v>43119.777766203704</v>
      </c>
      <c r="B137" s="97">
        <v>43122</v>
      </c>
      <c r="C137" s="98">
        <v>700</v>
      </c>
      <c r="D137" s="96" t="s">
        <v>87</v>
      </c>
      <c r="E137" s="80" t="s">
        <v>42</v>
      </c>
    </row>
    <row r="138" spans="1:5" x14ac:dyDescent="0.2">
      <c r="A138" s="97">
        <v>43119.857638888891</v>
      </c>
      <c r="B138" s="97">
        <v>43122</v>
      </c>
      <c r="C138" s="98">
        <v>500</v>
      </c>
      <c r="D138" s="96" t="s">
        <v>58</v>
      </c>
      <c r="E138" s="80" t="s">
        <v>42</v>
      </c>
    </row>
    <row r="139" spans="1:5" x14ac:dyDescent="0.2">
      <c r="A139" s="97">
        <v>43119.911724537036</v>
      </c>
      <c r="B139" s="97">
        <v>43122</v>
      </c>
      <c r="C139" s="98">
        <v>100</v>
      </c>
      <c r="D139" s="96" t="s">
        <v>391</v>
      </c>
      <c r="E139" s="80" t="s">
        <v>150</v>
      </c>
    </row>
    <row r="140" spans="1:5" x14ac:dyDescent="0.2">
      <c r="A140" s="97">
        <v>43119.913541666669</v>
      </c>
      <c r="B140" s="97">
        <v>43122</v>
      </c>
      <c r="C140" s="98">
        <v>450</v>
      </c>
      <c r="D140" s="96" t="s">
        <v>392</v>
      </c>
      <c r="E140" s="80" t="s">
        <v>150</v>
      </c>
    </row>
    <row r="141" spans="1:5" x14ac:dyDescent="0.2">
      <c r="A141" s="97">
        <v>43119.914583333331</v>
      </c>
      <c r="B141" s="97">
        <v>43122</v>
      </c>
      <c r="C141" s="98">
        <v>500</v>
      </c>
      <c r="D141" s="96" t="s">
        <v>393</v>
      </c>
      <c r="E141" s="80" t="s">
        <v>42</v>
      </c>
    </row>
    <row r="142" spans="1:5" x14ac:dyDescent="0.2">
      <c r="A142" s="97">
        <v>43119.917986111112</v>
      </c>
      <c r="B142" s="97">
        <v>43122</v>
      </c>
      <c r="C142" s="98">
        <v>500</v>
      </c>
      <c r="D142" s="96" t="s">
        <v>394</v>
      </c>
      <c r="E142" s="80" t="s">
        <v>42</v>
      </c>
    </row>
    <row r="143" spans="1:5" x14ac:dyDescent="0.2">
      <c r="A143" s="97">
        <v>43120.534733796296</v>
      </c>
      <c r="B143" s="97">
        <v>43122</v>
      </c>
      <c r="C143" s="98">
        <v>500</v>
      </c>
      <c r="D143" s="96" t="s">
        <v>144</v>
      </c>
      <c r="E143" s="80" t="s">
        <v>42</v>
      </c>
    </row>
    <row r="144" spans="1:5" x14ac:dyDescent="0.2">
      <c r="A144" s="97">
        <v>43120.548611111109</v>
      </c>
      <c r="B144" s="97">
        <v>43122</v>
      </c>
      <c r="C144" s="98">
        <v>500</v>
      </c>
      <c r="D144" s="96" t="s">
        <v>119</v>
      </c>
      <c r="E144" s="80" t="s">
        <v>109</v>
      </c>
    </row>
    <row r="145" spans="1:5" x14ac:dyDescent="0.2">
      <c r="A145" s="97">
        <v>43120.760428240741</v>
      </c>
      <c r="B145" s="97">
        <v>43122</v>
      </c>
      <c r="C145" s="98">
        <v>500</v>
      </c>
      <c r="D145" s="96" t="s">
        <v>59</v>
      </c>
      <c r="E145" s="80" t="s">
        <v>42</v>
      </c>
    </row>
    <row r="146" spans="1:5" x14ac:dyDescent="0.2">
      <c r="A146" s="97">
        <v>43120.770810185182</v>
      </c>
      <c r="B146" s="97">
        <v>43122</v>
      </c>
      <c r="C146" s="98">
        <v>100</v>
      </c>
      <c r="D146" s="96" t="s">
        <v>60</v>
      </c>
      <c r="E146" s="80" t="s">
        <v>42</v>
      </c>
    </row>
    <row r="147" spans="1:5" x14ac:dyDescent="0.2">
      <c r="A147" s="97">
        <v>43120.968773148146</v>
      </c>
      <c r="B147" s="97">
        <v>43122</v>
      </c>
      <c r="C147" s="98">
        <v>350</v>
      </c>
      <c r="D147" s="96" t="s">
        <v>71</v>
      </c>
      <c r="E147" s="80" t="s">
        <v>42</v>
      </c>
    </row>
    <row r="148" spans="1:5" x14ac:dyDescent="0.2">
      <c r="A148" s="97">
        <v>43121.001157407409</v>
      </c>
      <c r="B148" s="97">
        <v>43122</v>
      </c>
      <c r="C148" s="98">
        <v>150</v>
      </c>
      <c r="D148" s="96" t="s">
        <v>395</v>
      </c>
      <c r="E148" s="80" t="s">
        <v>150</v>
      </c>
    </row>
    <row r="149" spans="1:5" x14ac:dyDescent="0.2">
      <c r="A149" s="97">
        <v>43121.486122685186</v>
      </c>
      <c r="B149" s="97">
        <v>43122</v>
      </c>
      <c r="C149" s="98">
        <v>300</v>
      </c>
      <c r="D149" s="96" t="s">
        <v>145</v>
      </c>
      <c r="E149" s="80" t="s">
        <v>42</v>
      </c>
    </row>
    <row r="150" spans="1:5" x14ac:dyDescent="0.2">
      <c r="A150" s="97">
        <v>43121.610520833332</v>
      </c>
      <c r="B150" s="97">
        <v>43122</v>
      </c>
      <c r="C150" s="98">
        <v>500</v>
      </c>
      <c r="D150" s="96" t="s">
        <v>396</v>
      </c>
      <c r="E150" s="80" t="s">
        <v>42</v>
      </c>
    </row>
    <row r="151" spans="1:5" x14ac:dyDescent="0.2">
      <c r="A151" s="97">
        <v>43121.652777777781</v>
      </c>
      <c r="B151" s="97">
        <v>43122</v>
      </c>
      <c r="C151" s="98">
        <v>100</v>
      </c>
      <c r="D151" s="96" t="s">
        <v>147</v>
      </c>
      <c r="E151" s="80" t="s">
        <v>42</v>
      </c>
    </row>
    <row r="152" spans="1:5" x14ac:dyDescent="0.2">
      <c r="A152" s="97">
        <v>43121.874988425923</v>
      </c>
      <c r="B152" s="97">
        <v>43122</v>
      </c>
      <c r="C152" s="98">
        <v>350</v>
      </c>
      <c r="D152" s="96" t="s">
        <v>61</v>
      </c>
      <c r="E152" s="80" t="s">
        <v>42</v>
      </c>
    </row>
    <row r="153" spans="1:5" x14ac:dyDescent="0.2">
      <c r="A153" s="97">
        <v>43122.567395833335</v>
      </c>
      <c r="B153" s="97">
        <v>43123</v>
      </c>
      <c r="C153" s="98">
        <v>800</v>
      </c>
      <c r="D153" s="96" t="s">
        <v>397</v>
      </c>
      <c r="E153" s="80" t="s">
        <v>42</v>
      </c>
    </row>
    <row r="154" spans="1:5" x14ac:dyDescent="0.2">
      <c r="A154" s="97">
        <v>43122.718541666669</v>
      </c>
      <c r="B154" s="97">
        <v>43123</v>
      </c>
      <c r="C154" s="98">
        <v>1000</v>
      </c>
      <c r="D154" s="96" t="s">
        <v>398</v>
      </c>
      <c r="E154" s="80" t="s">
        <v>42</v>
      </c>
    </row>
    <row r="155" spans="1:5" x14ac:dyDescent="0.2">
      <c r="A155" s="97">
        <v>43122.774317129632</v>
      </c>
      <c r="B155" s="97">
        <v>43123</v>
      </c>
      <c r="C155" s="98">
        <v>1000</v>
      </c>
      <c r="D155" s="96" t="s">
        <v>120</v>
      </c>
      <c r="E155" s="80" t="s">
        <v>42</v>
      </c>
    </row>
    <row r="156" spans="1:5" x14ac:dyDescent="0.2">
      <c r="A156" s="97">
        <v>43122.98673611111</v>
      </c>
      <c r="B156" s="97">
        <v>43123</v>
      </c>
      <c r="C156" s="98">
        <v>1500</v>
      </c>
      <c r="D156" s="96" t="s">
        <v>182</v>
      </c>
      <c r="E156" s="80" t="s">
        <v>42</v>
      </c>
    </row>
    <row r="157" spans="1:5" x14ac:dyDescent="0.2">
      <c r="A157" s="97">
        <v>43122.988946759258</v>
      </c>
      <c r="B157" s="97">
        <v>43123</v>
      </c>
      <c r="C157" s="98">
        <v>300</v>
      </c>
      <c r="D157" s="96" t="s">
        <v>182</v>
      </c>
      <c r="E157" s="80" t="s">
        <v>150</v>
      </c>
    </row>
    <row r="158" spans="1:5" x14ac:dyDescent="0.2">
      <c r="A158" s="97">
        <v>43123.536747685182</v>
      </c>
      <c r="B158" s="97">
        <v>43124</v>
      </c>
      <c r="C158" s="98">
        <v>100</v>
      </c>
      <c r="D158" s="96" t="s">
        <v>399</v>
      </c>
      <c r="E158" s="80" t="s">
        <v>42</v>
      </c>
    </row>
    <row r="159" spans="1:5" x14ac:dyDescent="0.2">
      <c r="A159" s="97">
        <v>43123.574664351851</v>
      </c>
      <c r="B159" s="97">
        <v>43124</v>
      </c>
      <c r="C159" s="98">
        <v>300</v>
      </c>
      <c r="D159" s="96" t="s">
        <v>171</v>
      </c>
      <c r="E159" s="80" t="s">
        <v>42</v>
      </c>
    </row>
    <row r="160" spans="1:5" x14ac:dyDescent="0.2">
      <c r="A160" s="97">
        <v>43123.626342592594</v>
      </c>
      <c r="B160" s="97">
        <v>43124</v>
      </c>
      <c r="C160" s="98">
        <v>218</v>
      </c>
      <c r="D160" s="96" t="s">
        <v>400</v>
      </c>
      <c r="E160" s="80" t="s">
        <v>150</v>
      </c>
    </row>
    <row r="161" spans="1:5" x14ac:dyDescent="0.2">
      <c r="A161" s="97">
        <v>43123.694201388891</v>
      </c>
      <c r="B161" s="97">
        <v>43124</v>
      </c>
      <c r="C161" s="98">
        <v>500</v>
      </c>
      <c r="D161" s="96" t="s">
        <v>157</v>
      </c>
      <c r="E161" s="80" t="s">
        <v>42</v>
      </c>
    </row>
    <row r="162" spans="1:5" x14ac:dyDescent="0.2">
      <c r="A162" s="97">
        <v>43123.896550925929</v>
      </c>
      <c r="B162" s="97">
        <v>43124</v>
      </c>
      <c r="C162" s="98">
        <v>500</v>
      </c>
      <c r="D162" s="96" t="s">
        <v>401</v>
      </c>
      <c r="E162" s="80" t="s">
        <v>42</v>
      </c>
    </row>
    <row r="163" spans="1:5" x14ac:dyDescent="0.2">
      <c r="A163" s="97">
        <v>43123.934004629627</v>
      </c>
      <c r="B163" s="97">
        <v>43124</v>
      </c>
      <c r="C163" s="98">
        <v>1750</v>
      </c>
      <c r="D163" s="96" t="s">
        <v>62</v>
      </c>
      <c r="E163" s="80" t="s">
        <v>42</v>
      </c>
    </row>
    <row r="164" spans="1:5" x14ac:dyDescent="0.2">
      <c r="A164" s="97">
        <v>43123.973738425928</v>
      </c>
      <c r="B164" s="97">
        <v>43124</v>
      </c>
      <c r="C164" s="98">
        <v>1000</v>
      </c>
      <c r="D164" s="96" t="s">
        <v>140</v>
      </c>
      <c r="E164" s="80" t="s">
        <v>42</v>
      </c>
    </row>
    <row r="165" spans="1:5" x14ac:dyDescent="0.2">
      <c r="A165" s="97">
        <v>43124.024305555555</v>
      </c>
      <c r="B165" s="97">
        <v>43125</v>
      </c>
      <c r="C165" s="98">
        <v>100</v>
      </c>
      <c r="D165" s="96" t="s">
        <v>63</v>
      </c>
      <c r="E165" s="80" t="s">
        <v>42</v>
      </c>
    </row>
    <row r="166" spans="1:5" x14ac:dyDescent="0.2">
      <c r="A166" s="97">
        <v>43124.053865740738</v>
      </c>
      <c r="B166" s="97">
        <v>43125</v>
      </c>
      <c r="C166" s="98">
        <v>200</v>
      </c>
      <c r="D166" s="96" t="s">
        <v>402</v>
      </c>
      <c r="E166" s="80" t="s">
        <v>42</v>
      </c>
    </row>
    <row r="167" spans="1:5" x14ac:dyDescent="0.2">
      <c r="A167" s="97">
        <v>43124.361238425925</v>
      </c>
      <c r="B167" s="97">
        <v>43125</v>
      </c>
      <c r="C167" s="98">
        <v>1000</v>
      </c>
      <c r="D167" s="96" t="s">
        <v>184</v>
      </c>
      <c r="E167" s="80" t="s">
        <v>150</v>
      </c>
    </row>
    <row r="168" spans="1:5" x14ac:dyDescent="0.2">
      <c r="A168" s="97">
        <v>43124.427094907405</v>
      </c>
      <c r="B168" s="97">
        <v>43125</v>
      </c>
      <c r="C168" s="98">
        <v>100</v>
      </c>
      <c r="D168" s="96" t="s">
        <v>154</v>
      </c>
      <c r="E168" s="80" t="s">
        <v>42</v>
      </c>
    </row>
    <row r="169" spans="1:5" x14ac:dyDescent="0.2">
      <c r="A169" s="97">
        <v>43124.621967592589</v>
      </c>
      <c r="B169" s="97">
        <v>43125</v>
      </c>
      <c r="C169" s="98">
        <v>500</v>
      </c>
      <c r="D169" s="96" t="s">
        <v>403</v>
      </c>
      <c r="E169" s="80" t="s">
        <v>42</v>
      </c>
    </row>
    <row r="170" spans="1:5" x14ac:dyDescent="0.2">
      <c r="A170" s="97">
        <v>43124.928923611114</v>
      </c>
      <c r="B170" s="97">
        <v>43125</v>
      </c>
      <c r="C170" s="98">
        <v>500</v>
      </c>
      <c r="D170" s="96" t="s">
        <v>139</v>
      </c>
      <c r="E170" s="80" t="s">
        <v>42</v>
      </c>
    </row>
    <row r="171" spans="1:5" x14ac:dyDescent="0.2">
      <c r="A171" s="97">
        <v>43124.930555555555</v>
      </c>
      <c r="B171" s="97">
        <v>43125</v>
      </c>
      <c r="C171" s="98">
        <v>100</v>
      </c>
      <c r="D171" s="96" t="s">
        <v>155</v>
      </c>
      <c r="E171" s="80" t="s">
        <v>42</v>
      </c>
    </row>
    <row r="172" spans="1:5" x14ac:dyDescent="0.2">
      <c r="A172" s="97">
        <v>43124.933969907404</v>
      </c>
      <c r="B172" s="97">
        <v>43125</v>
      </c>
      <c r="C172" s="98">
        <v>100</v>
      </c>
      <c r="D172" s="96" t="s">
        <v>156</v>
      </c>
      <c r="E172" s="80" t="s">
        <v>42</v>
      </c>
    </row>
    <row r="173" spans="1:5" x14ac:dyDescent="0.2">
      <c r="A173" s="97">
        <v>43124.936249999999</v>
      </c>
      <c r="B173" s="97">
        <v>43125</v>
      </c>
      <c r="C173" s="98">
        <v>500</v>
      </c>
      <c r="D173" s="96" t="s">
        <v>139</v>
      </c>
      <c r="E173" s="80" t="s">
        <v>150</v>
      </c>
    </row>
    <row r="174" spans="1:5" x14ac:dyDescent="0.2">
      <c r="A174" s="97">
        <v>43124.947916666664</v>
      </c>
      <c r="B174" s="97">
        <v>43125</v>
      </c>
      <c r="C174" s="98">
        <v>200</v>
      </c>
      <c r="D174" s="96" t="s">
        <v>88</v>
      </c>
      <c r="E174" s="80" t="s">
        <v>42</v>
      </c>
    </row>
    <row r="175" spans="1:5" x14ac:dyDescent="0.2">
      <c r="A175" s="97">
        <v>43125.309918981482</v>
      </c>
      <c r="B175" s="97">
        <v>43126</v>
      </c>
      <c r="C175" s="98">
        <v>500</v>
      </c>
      <c r="D175" s="96" t="s">
        <v>404</v>
      </c>
      <c r="E175" s="80" t="s">
        <v>42</v>
      </c>
    </row>
    <row r="176" spans="1:5" x14ac:dyDescent="0.2">
      <c r="A176" s="97">
        <v>43125.326319444444</v>
      </c>
      <c r="B176" s="97">
        <v>43126</v>
      </c>
      <c r="C176" s="98">
        <v>500</v>
      </c>
      <c r="D176" s="96" t="s">
        <v>73</v>
      </c>
      <c r="E176" s="80" t="s">
        <v>42</v>
      </c>
    </row>
    <row r="177" spans="1:5" x14ac:dyDescent="0.2">
      <c r="A177" s="97">
        <v>43125.371458333335</v>
      </c>
      <c r="B177" s="97">
        <v>43126</v>
      </c>
      <c r="C177" s="98">
        <v>500</v>
      </c>
      <c r="D177" s="96" t="s">
        <v>89</v>
      </c>
      <c r="E177" s="80" t="s">
        <v>42</v>
      </c>
    </row>
    <row r="178" spans="1:5" x14ac:dyDescent="0.2">
      <c r="A178" s="97">
        <v>43125.656273148146</v>
      </c>
      <c r="B178" s="97">
        <v>43126</v>
      </c>
      <c r="C178" s="98">
        <v>200</v>
      </c>
      <c r="D178" s="96" t="s">
        <v>158</v>
      </c>
      <c r="E178" s="80" t="s">
        <v>42</v>
      </c>
    </row>
    <row r="179" spans="1:5" x14ac:dyDescent="0.2">
      <c r="A179" s="97">
        <v>43125.663194444445</v>
      </c>
      <c r="B179" s="97">
        <v>43126</v>
      </c>
      <c r="C179" s="98">
        <v>100</v>
      </c>
      <c r="D179" s="96" t="s">
        <v>159</v>
      </c>
      <c r="E179" s="80" t="s">
        <v>42</v>
      </c>
    </row>
    <row r="180" spans="1:5" x14ac:dyDescent="0.2">
      <c r="A180" s="97">
        <v>43125.666678240741</v>
      </c>
      <c r="B180" s="97">
        <v>43126</v>
      </c>
      <c r="C180" s="98">
        <v>100</v>
      </c>
      <c r="D180" s="96" t="s">
        <v>160</v>
      </c>
      <c r="E180" s="80" t="s">
        <v>42</v>
      </c>
    </row>
    <row r="181" spans="1:5" x14ac:dyDescent="0.2">
      <c r="A181" s="97">
        <v>43125.715277777781</v>
      </c>
      <c r="B181" s="97">
        <v>43126</v>
      </c>
      <c r="C181" s="98">
        <v>200</v>
      </c>
      <c r="D181" s="96" t="s">
        <v>161</v>
      </c>
      <c r="E181" s="80" t="s">
        <v>42</v>
      </c>
    </row>
    <row r="182" spans="1:5" x14ac:dyDescent="0.2">
      <c r="A182" s="97">
        <v>43125.781805555554</v>
      </c>
      <c r="B182" s="97">
        <v>43126</v>
      </c>
      <c r="C182" s="98">
        <v>1500</v>
      </c>
      <c r="D182" s="96" t="s">
        <v>148</v>
      </c>
      <c r="E182" s="80" t="s">
        <v>42</v>
      </c>
    </row>
    <row r="183" spans="1:5" x14ac:dyDescent="0.2">
      <c r="A183" s="97">
        <v>43125.788182870368</v>
      </c>
      <c r="B183" s="97">
        <v>43126</v>
      </c>
      <c r="C183" s="98">
        <v>50</v>
      </c>
      <c r="D183" s="96" t="s">
        <v>64</v>
      </c>
      <c r="E183" s="80" t="s">
        <v>42</v>
      </c>
    </row>
    <row r="184" spans="1:5" x14ac:dyDescent="0.2">
      <c r="A184" s="97">
        <v>43125.802094907405</v>
      </c>
      <c r="B184" s="97">
        <v>43126</v>
      </c>
      <c r="C184" s="98">
        <v>500</v>
      </c>
      <c r="D184" s="96" t="s">
        <v>162</v>
      </c>
      <c r="E184" s="80" t="s">
        <v>42</v>
      </c>
    </row>
    <row r="185" spans="1:5" x14ac:dyDescent="0.2">
      <c r="A185" s="97">
        <v>43125.826388888891</v>
      </c>
      <c r="B185" s="97">
        <v>43126</v>
      </c>
      <c r="C185" s="98">
        <v>100</v>
      </c>
      <c r="D185" s="96" t="s">
        <v>163</v>
      </c>
      <c r="E185" s="80" t="s">
        <v>42</v>
      </c>
    </row>
    <row r="186" spans="1:5" x14ac:dyDescent="0.2">
      <c r="A186" s="97">
        <v>43125.955254629633</v>
      </c>
      <c r="B186" s="97">
        <v>43126</v>
      </c>
      <c r="C186" s="98">
        <v>100</v>
      </c>
      <c r="D186" s="96" t="s">
        <v>405</v>
      </c>
      <c r="E186" s="80" t="s">
        <v>150</v>
      </c>
    </row>
    <row r="187" spans="1:5" x14ac:dyDescent="0.2">
      <c r="A187" s="97">
        <v>43126.375</v>
      </c>
      <c r="B187" s="97">
        <v>43129</v>
      </c>
      <c r="C187" s="98">
        <v>1000</v>
      </c>
      <c r="D187" s="96" t="s">
        <v>165</v>
      </c>
      <c r="E187" s="80" t="s">
        <v>150</v>
      </c>
    </row>
    <row r="188" spans="1:5" x14ac:dyDescent="0.2">
      <c r="A188" s="97">
        <v>43126.585821759261</v>
      </c>
      <c r="B188" s="97">
        <v>43129</v>
      </c>
      <c r="C188" s="98">
        <v>200</v>
      </c>
      <c r="D188" s="96" t="s">
        <v>143</v>
      </c>
      <c r="E188" s="80" t="s">
        <v>42</v>
      </c>
    </row>
    <row r="189" spans="1:5" x14ac:dyDescent="0.2">
      <c r="A189" s="97">
        <v>43126.712847222225</v>
      </c>
      <c r="B189" s="97">
        <v>43129</v>
      </c>
      <c r="C189" s="98">
        <v>50</v>
      </c>
      <c r="D189" s="96" t="s">
        <v>406</v>
      </c>
      <c r="E189" s="80" t="s">
        <v>150</v>
      </c>
    </row>
    <row r="190" spans="1:5" x14ac:dyDescent="0.2">
      <c r="A190" s="97">
        <v>43126.753472222219</v>
      </c>
      <c r="B190" s="97">
        <v>43129</v>
      </c>
      <c r="C190" s="98">
        <v>100</v>
      </c>
      <c r="D190" s="96" t="s">
        <v>167</v>
      </c>
      <c r="E190" s="80" t="s">
        <v>42</v>
      </c>
    </row>
    <row r="191" spans="1:5" x14ac:dyDescent="0.2">
      <c r="A191" s="97">
        <v>43127.000439814816</v>
      </c>
      <c r="B191" s="97">
        <v>43129</v>
      </c>
      <c r="C191" s="98">
        <v>127</v>
      </c>
      <c r="D191" s="96" t="s">
        <v>103</v>
      </c>
      <c r="E191" s="80" t="s">
        <v>42</v>
      </c>
    </row>
    <row r="192" spans="1:5" x14ac:dyDescent="0.2">
      <c r="A192" s="97">
        <v>43127.482499999998</v>
      </c>
      <c r="B192" s="97">
        <v>43129</v>
      </c>
      <c r="C192" s="98">
        <v>100</v>
      </c>
      <c r="D192" s="96" t="s">
        <v>407</v>
      </c>
      <c r="E192" s="80" t="s">
        <v>358</v>
      </c>
    </row>
    <row r="193" spans="1:5" x14ac:dyDescent="0.2">
      <c r="A193" s="97">
        <v>43127.521608796298</v>
      </c>
      <c r="B193" s="97">
        <v>43129</v>
      </c>
      <c r="C193" s="98">
        <v>500</v>
      </c>
      <c r="D193" s="96" t="s">
        <v>408</v>
      </c>
      <c r="E193" s="80" t="s">
        <v>42</v>
      </c>
    </row>
    <row r="194" spans="1:5" x14ac:dyDescent="0.2">
      <c r="A194" s="97">
        <v>43128.378483796296</v>
      </c>
      <c r="B194" s="97">
        <v>43129</v>
      </c>
      <c r="C194" s="98">
        <v>500</v>
      </c>
      <c r="D194" s="96" t="s">
        <v>91</v>
      </c>
      <c r="E194" s="80" t="s">
        <v>81</v>
      </c>
    </row>
    <row r="195" spans="1:5" x14ac:dyDescent="0.2">
      <c r="A195" s="97">
        <v>43128.510243055556</v>
      </c>
      <c r="B195" s="97">
        <v>43129</v>
      </c>
      <c r="C195" s="98">
        <v>900</v>
      </c>
      <c r="D195" s="96" t="s">
        <v>152</v>
      </c>
      <c r="E195" s="80" t="s">
        <v>42</v>
      </c>
    </row>
    <row r="196" spans="1:5" x14ac:dyDescent="0.2">
      <c r="A196" s="97">
        <v>43128.538831018515</v>
      </c>
      <c r="B196" s="97">
        <v>43129</v>
      </c>
      <c r="C196" s="98">
        <v>200</v>
      </c>
      <c r="D196" s="96" t="s">
        <v>409</v>
      </c>
      <c r="E196" s="80" t="s">
        <v>42</v>
      </c>
    </row>
    <row r="197" spans="1:5" x14ac:dyDescent="0.2">
      <c r="A197" s="97">
        <v>43128.611111111109</v>
      </c>
      <c r="B197" s="97">
        <v>43129</v>
      </c>
      <c r="C197" s="98">
        <v>1000</v>
      </c>
      <c r="D197" s="96" t="s">
        <v>121</v>
      </c>
      <c r="E197" s="80" t="s">
        <v>42</v>
      </c>
    </row>
    <row r="198" spans="1:5" x14ac:dyDescent="0.2">
      <c r="A198" s="97">
        <v>43128.618067129632</v>
      </c>
      <c r="B198" s="97">
        <v>43129</v>
      </c>
      <c r="C198" s="98">
        <v>200</v>
      </c>
      <c r="D198" s="96" t="s">
        <v>122</v>
      </c>
      <c r="E198" s="80" t="s">
        <v>42</v>
      </c>
    </row>
    <row r="199" spans="1:5" x14ac:dyDescent="0.2">
      <c r="A199" s="97">
        <v>43128.638888888891</v>
      </c>
      <c r="B199" s="97">
        <v>43129</v>
      </c>
      <c r="C199" s="98">
        <v>500</v>
      </c>
      <c r="D199" s="96" t="s">
        <v>169</v>
      </c>
      <c r="E199" s="80" t="s">
        <v>42</v>
      </c>
    </row>
    <row r="200" spans="1:5" x14ac:dyDescent="0.2">
      <c r="A200" s="97">
        <v>43128.824652777781</v>
      </c>
      <c r="B200" s="97">
        <v>43129</v>
      </c>
      <c r="C200" s="98">
        <v>300</v>
      </c>
      <c r="D200" s="96" t="s">
        <v>172</v>
      </c>
      <c r="E200" s="80" t="s">
        <v>42</v>
      </c>
    </row>
    <row r="201" spans="1:5" x14ac:dyDescent="0.2">
      <c r="A201" s="97">
        <v>43128.840300925927</v>
      </c>
      <c r="B201" s="97">
        <v>43129</v>
      </c>
      <c r="C201" s="98">
        <v>500</v>
      </c>
      <c r="D201" s="96" t="s">
        <v>170</v>
      </c>
      <c r="E201" s="80" t="s">
        <v>42</v>
      </c>
    </row>
    <row r="202" spans="1:5" x14ac:dyDescent="0.2">
      <c r="A202" s="97">
        <v>43129.479189814818</v>
      </c>
      <c r="B202" s="97">
        <v>43130</v>
      </c>
      <c r="C202" s="98">
        <v>500</v>
      </c>
      <c r="D202" s="96" t="s">
        <v>65</v>
      </c>
      <c r="E202" s="80" t="s">
        <v>42</v>
      </c>
    </row>
    <row r="203" spans="1:5" x14ac:dyDescent="0.2">
      <c r="A203" s="97">
        <v>43129.586817129632</v>
      </c>
      <c r="B203" s="97">
        <v>43130</v>
      </c>
      <c r="C203" s="98">
        <v>500</v>
      </c>
      <c r="D203" s="96" t="s">
        <v>66</v>
      </c>
      <c r="E203" s="80" t="s">
        <v>42</v>
      </c>
    </row>
    <row r="204" spans="1:5" x14ac:dyDescent="0.2">
      <c r="A204" s="97">
        <v>43129.599733796298</v>
      </c>
      <c r="B204" s="97">
        <v>43130</v>
      </c>
      <c r="C204" s="98">
        <v>1000</v>
      </c>
      <c r="D204" s="96" t="s">
        <v>410</v>
      </c>
      <c r="E204" s="80" t="s">
        <v>150</v>
      </c>
    </row>
    <row r="205" spans="1:5" x14ac:dyDescent="0.2">
      <c r="A205" s="97">
        <v>43129.701319444444</v>
      </c>
      <c r="B205" s="97">
        <v>43130</v>
      </c>
      <c r="C205" s="98">
        <v>500</v>
      </c>
      <c r="D205" s="96" t="s">
        <v>411</v>
      </c>
      <c r="E205" s="80" t="s">
        <v>42</v>
      </c>
    </row>
    <row r="206" spans="1:5" x14ac:dyDescent="0.2">
      <c r="A206" s="97">
        <v>43129.795729166668</v>
      </c>
      <c r="B206" s="97">
        <v>43130</v>
      </c>
      <c r="C206" s="98">
        <v>100</v>
      </c>
      <c r="D206" s="96" t="s">
        <v>123</v>
      </c>
      <c r="E206" s="80" t="s">
        <v>42</v>
      </c>
    </row>
    <row r="207" spans="1:5" x14ac:dyDescent="0.2">
      <c r="A207" s="97">
        <v>43129.957800925928</v>
      </c>
      <c r="B207" s="97">
        <v>43130</v>
      </c>
      <c r="C207" s="98">
        <v>200</v>
      </c>
      <c r="D207" s="96" t="s">
        <v>164</v>
      </c>
      <c r="E207" s="80" t="s">
        <v>42</v>
      </c>
    </row>
    <row r="208" spans="1:5" x14ac:dyDescent="0.2">
      <c r="A208" s="97">
        <v>43130.059027777781</v>
      </c>
      <c r="B208" s="97">
        <v>43131</v>
      </c>
      <c r="C208" s="98">
        <v>100</v>
      </c>
      <c r="D208" s="96" t="s">
        <v>123</v>
      </c>
      <c r="E208" s="80" t="s">
        <v>42</v>
      </c>
    </row>
    <row r="209" spans="1:5" x14ac:dyDescent="0.2">
      <c r="A209" s="97">
        <v>43130.420138888891</v>
      </c>
      <c r="B209" s="97">
        <v>43131</v>
      </c>
      <c r="C209" s="98">
        <v>100</v>
      </c>
      <c r="D209" s="96" t="s">
        <v>67</v>
      </c>
      <c r="E209" s="80" t="s">
        <v>42</v>
      </c>
    </row>
    <row r="210" spans="1:5" x14ac:dyDescent="0.2">
      <c r="A210" s="97">
        <v>43130.548576388886</v>
      </c>
      <c r="B210" s="97">
        <v>43131</v>
      </c>
      <c r="C210" s="98">
        <v>500</v>
      </c>
      <c r="D210" s="96" t="s">
        <v>45</v>
      </c>
      <c r="E210" s="80" t="s">
        <v>42</v>
      </c>
    </row>
    <row r="211" spans="1:5" x14ac:dyDescent="0.2">
      <c r="A211" s="97">
        <v>43130.625011574077</v>
      </c>
      <c r="B211" s="97">
        <v>43131</v>
      </c>
      <c r="C211" s="98">
        <v>500</v>
      </c>
      <c r="D211" s="96" t="s">
        <v>105</v>
      </c>
      <c r="E211" s="80" t="s">
        <v>42</v>
      </c>
    </row>
    <row r="212" spans="1:5" x14ac:dyDescent="0.2">
      <c r="A212" s="97">
        <v>43130.675324074073</v>
      </c>
      <c r="B212" s="97">
        <v>43131</v>
      </c>
      <c r="C212" s="98">
        <v>4500</v>
      </c>
      <c r="D212" s="96" t="s">
        <v>116</v>
      </c>
      <c r="E212" s="80" t="s">
        <v>42</v>
      </c>
    </row>
    <row r="213" spans="1:5" x14ac:dyDescent="0.2">
      <c r="A213" s="97">
        <v>43131.570277777777</v>
      </c>
      <c r="B213" s="97"/>
      <c r="C213" s="98">
        <v>100</v>
      </c>
      <c r="D213" s="96" t="s">
        <v>412</v>
      </c>
      <c r="E213" s="80" t="s">
        <v>42</v>
      </c>
    </row>
    <row r="214" spans="1:5" x14ac:dyDescent="0.2">
      <c r="A214" s="97">
        <v>43131.606446759259</v>
      </c>
      <c r="B214" s="97"/>
      <c r="C214" s="98">
        <v>430</v>
      </c>
      <c r="D214" s="96" t="s">
        <v>413</v>
      </c>
      <c r="E214" s="80" t="s">
        <v>42</v>
      </c>
    </row>
    <row r="215" spans="1:5" x14ac:dyDescent="0.2">
      <c r="A215" s="97">
        <v>43131.725682870368</v>
      </c>
      <c r="B215" s="97"/>
      <c r="C215" s="98">
        <v>500</v>
      </c>
      <c r="D215" s="96" t="s">
        <v>45</v>
      </c>
      <c r="E215" s="80" t="s">
        <v>42</v>
      </c>
    </row>
    <row r="216" spans="1:5" x14ac:dyDescent="0.2">
      <c r="A216" s="97">
        <v>43131.725694444445</v>
      </c>
      <c r="B216" s="97"/>
      <c r="C216" s="98">
        <v>2000</v>
      </c>
      <c r="D216" s="96" t="s">
        <v>44</v>
      </c>
      <c r="E216" s="80" t="s">
        <v>42</v>
      </c>
    </row>
    <row r="217" spans="1:5" x14ac:dyDescent="0.2">
      <c r="A217" s="97">
        <v>43131.883437500001</v>
      </c>
      <c r="B217" s="97"/>
      <c r="C217" s="98">
        <v>500</v>
      </c>
      <c r="D217" s="96" t="s">
        <v>414</v>
      </c>
      <c r="E217" s="80" t="s">
        <v>150</v>
      </c>
    </row>
    <row r="218" spans="1:5" x14ac:dyDescent="0.2">
      <c r="A218" s="97">
        <v>43131.968310185184</v>
      </c>
      <c r="B218" s="97"/>
      <c r="C218" s="98">
        <v>200</v>
      </c>
      <c r="D218" s="96" t="s">
        <v>415</v>
      </c>
      <c r="E218" s="80" t="s">
        <v>42</v>
      </c>
    </row>
    <row r="219" spans="1:5" x14ac:dyDescent="0.2">
      <c r="A219" s="97">
        <v>43131.993923611109</v>
      </c>
      <c r="B219" s="97"/>
      <c r="C219" s="98">
        <v>300</v>
      </c>
      <c r="D219" s="96" t="s">
        <v>134</v>
      </c>
      <c r="E219" s="80" t="s">
        <v>96</v>
      </c>
    </row>
    <row r="220" spans="1:5" ht="30" customHeight="1" x14ac:dyDescent="0.2">
      <c r="A220" s="145" t="s">
        <v>37</v>
      </c>
      <c r="B220" s="146"/>
      <c r="C220" s="11">
        <f>SUM(C10:C212)-SUM(C10:C212)*2.9%+0.01</f>
        <v>126129.026</v>
      </c>
      <c r="D220" s="54"/>
      <c r="E220" s="31"/>
    </row>
    <row r="221" spans="1:5" ht="30" customHeight="1" x14ac:dyDescent="0.2">
      <c r="A221" s="145" t="s">
        <v>92</v>
      </c>
      <c r="B221" s="146"/>
      <c r="C221" s="11">
        <f>SUM(C213:C219)-SUM(C213:C219)*2.9%</f>
        <v>3913.13</v>
      </c>
      <c r="D221" s="54"/>
      <c r="E221" s="31"/>
    </row>
  </sheetData>
  <sheetProtection formatCells="0" formatColumns="0" formatRows="0" insertColumns="0" insertRows="0" insertHyperlinks="0" deleteColumns="0" deleteRows="0" sort="0" autoFilter="0" pivotTables="0"/>
  <mergeCells count="7">
    <mergeCell ref="A221:B221"/>
    <mergeCell ref="C1:E1"/>
    <mergeCell ref="C2:E2"/>
    <mergeCell ref="C4:E4"/>
    <mergeCell ref="C5:E5"/>
    <mergeCell ref="C6:E6"/>
    <mergeCell ref="A220:B220"/>
  </mergeCells>
  <pageMargins left="0.19685039370078741" right="0.19685039370078741" top="0.19685039370078741" bottom="0.19685039370078741" header="0.31496062992125984" footer="0.31496062992125984"/>
  <pageSetup paperSize="9" orientation="portrait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F21"/>
  <sheetViews>
    <sheetView showGridLines="0" workbookViewId="0">
      <selection activeCell="A7" sqref="A7"/>
    </sheetView>
  </sheetViews>
  <sheetFormatPr baseColWidth="10" defaultRowHeight="15" x14ac:dyDescent="0.2"/>
  <cols>
    <col min="1" max="2" width="20.6640625" customWidth="1"/>
    <col min="3" max="3" width="15.6640625" customWidth="1"/>
    <col min="4" max="4" width="15.6640625" style="47" customWidth="1"/>
    <col min="5" max="5" width="23.1640625" style="47" customWidth="1"/>
    <col min="6" max="6" width="68.33203125" customWidth="1"/>
    <col min="7" max="256" width="8.83203125" customWidth="1"/>
  </cols>
  <sheetData>
    <row r="1" spans="1:6" ht="19" x14ac:dyDescent="0.25">
      <c r="B1" s="147" t="s">
        <v>16</v>
      </c>
      <c r="C1" s="147"/>
      <c r="D1" s="147"/>
      <c r="E1" s="147"/>
      <c r="F1" s="147"/>
    </row>
    <row r="2" spans="1:6" ht="19" x14ac:dyDescent="0.25">
      <c r="B2" s="147" t="s">
        <v>17</v>
      </c>
      <c r="C2" s="147"/>
      <c r="D2" s="147"/>
      <c r="E2" s="147"/>
      <c r="F2" s="147"/>
    </row>
    <row r="3" spans="1:6" ht="18" customHeight="1" x14ac:dyDescent="0.25">
      <c r="D3" s="46"/>
      <c r="E3" s="46"/>
      <c r="F3" s="8"/>
    </row>
    <row r="4" spans="1:6" ht="19" x14ac:dyDescent="0.2">
      <c r="B4" s="148" t="s">
        <v>19</v>
      </c>
      <c r="C4" s="148"/>
      <c r="D4" s="148"/>
      <c r="E4" s="148"/>
      <c r="F4" s="148"/>
    </row>
    <row r="5" spans="1:6" ht="19" x14ac:dyDescent="0.2">
      <c r="B5" s="148" t="s">
        <v>270</v>
      </c>
      <c r="C5" s="148"/>
      <c r="D5" s="148"/>
      <c r="E5" s="148"/>
      <c r="F5" s="148"/>
    </row>
    <row r="6" spans="1:6" ht="19" x14ac:dyDescent="0.25">
      <c r="D6" s="149"/>
      <c r="E6" s="149"/>
      <c r="F6" s="149"/>
    </row>
    <row r="8" spans="1:6" s="52" customFormat="1" ht="45" x14ac:dyDescent="0.2">
      <c r="A8" s="48" t="s">
        <v>14</v>
      </c>
      <c r="B8" s="49" t="s">
        <v>20</v>
      </c>
      <c r="C8" s="49" t="s">
        <v>23</v>
      </c>
      <c r="D8" s="50" t="s">
        <v>41</v>
      </c>
      <c r="E8" s="50" t="s">
        <v>1</v>
      </c>
      <c r="F8" s="51" t="s">
        <v>32</v>
      </c>
    </row>
    <row r="9" spans="1:6" x14ac:dyDescent="0.2">
      <c r="A9" s="81">
        <v>43100</v>
      </c>
      <c r="B9" s="43">
        <v>43112</v>
      </c>
      <c r="C9" s="64" t="s">
        <v>194</v>
      </c>
      <c r="D9" s="44">
        <v>4406.1899999999996</v>
      </c>
      <c r="E9" s="68" t="s">
        <v>195</v>
      </c>
      <c r="F9" s="66" t="s">
        <v>196</v>
      </c>
    </row>
    <row r="10" spans="1:6" x14ac:dyDescent="0.2">
      <c r="A10" s="81">
        <v>43102</v>
      </c>
      <c r="B10" s="43">
        <v>43109</v>
      </c>
      <c r="C10" s="64" t="s">
        <v>125</v>
      </c>
      <c r="D10" s="44">
        <v>86.1</v>
      </c>
      <c r="E10" s="68" t="s">
        <v>192</v>
      </c>
      <c r="F10" s="66" t="s">
        <v>42</v>
      </c>
    </row>
    <row r="11" spans="1:6" x14ac:dyDescent="0.2">
      <c r="A11" s="81">
        <v>43105</v>
      </c>
      <c r="B11" s="43">
        <v>43109</v>
      </c>
      <c r="C11" s="64" t="s">
        <v>124</v>
      </c>
      <c r="D11" s="44">
        <v>278.3</v>
      </c>
      <c r="E11" s="68" t="s">
        <v>192</v>
      </c>
      <c r="F11" s="66" t="s">
        <v>42</v>
      </c>
    </row>
    <row r="12" spans="1:6" x14ac:dyDescent="0.2">
      <c r="A12" s="81">
        <v>43107</v>
      </c>
      <c r="B12" s="43">
        <v>43109</v>
      </c>
      <c r="C12" s="64" t="s">
        <v>416</v>
      </c>
      <c r="D12" s="44">
        <v>42.85</v>
      </c>
      <c r="E12" s="68" t="s">
        <v>192</v>
      </c>
      <c r="F12" s="66" t="s">
        <v>42</v>
      </c>
    </row>
    <row r="13" spans="1:6" x14ac:dyDescent="0.2">
      <c r="A13" s="81">
        <v>43113</v>
      </c>
      <c r="B13" s="43">
        <v>43115</v>
      </c>
      <c r="C13" s="64" t="s">
        <v>193</v>
      </c>
      <c r="D13" s="44">
        <v>15.95</v>
      </c>
      <c r="E13" s="68" t="s">
        <v>417</v>
      </c>
      <c r="F13" s="66" t="s">
        <v>42</v>
      </c>
    </row>
    <row r="14" spans="1:6" x14ac:dyDescent="0.2">
      <c r="A14" s="81">
        <v>43113</v>
      </c>
      <c r="B14" s="43">
        <v>43115</v>
      </c>
      <c r="C14" s="64" t="s">
        <v>424</v>
      </c>
      <c r="D14" s="44">
        <v>13.06</v>
      </c>
      <c r="E14" s="68" t="s">
        <v>418</v>
      </c>
      <c r="F14" s="66" t="s">
        <v>42</v>
      </c>
    </row>
    <row r="15" spans="1:6" x14ac:dyDescent="0.2">
      <c r="A15" s="81">
        <v>43113</v>
      </c>
      <c r="B15" s="43">
        <v>43115</v>
      </c>
      <c r="C15" s="64" t="s">
        <v>425</v>
      </c>
      <c r="D15" s="44">
        <v>10.18</v>
      </c>
      <c r="E15" s="68" t="s">
        <v>419</v>
      </c>
      <c r="F15" s="66" t="s">
        <v>42</v>
      </c>
    </row>
    <row r="16" spans="1:6" x14ac:dyDescent="0.2">
      <c r="A16" s="81">
        <v>43116</v>
      </c>
      <c r="B16" s="43">
        <v>43118</v>
      </c>
      <c r="C16" s="64" t="s">
        <v>193</v>
      </c>
      <c r="D16" s="44">
        <v>15.95</v>
      </c>
      <c r="E16" s="68" t="s">
        <v>420</v>
      </c>
      <c r="F16" s="66" t="s">
        <v>42</v>
      </c>
    </row>
    <row r="17" spans="1:6" x14ac:dyDescent="0.2">
      <c r="A17" s="81">
        <v>43118</v>
      </c>
      <c r="B17" s="43">
        <v>43122</v>
      </c>
      <c r="C17" s="64" t="s">
        <v>424</v>
      </c>
      <c r="D17" s="44">
        <v>13.06</v>
      </c>
      <c r="E17" s="68" t="s">
        <v>421</v>
      </c>
      <c r="F17" s="66" t="s">
        <v>42</v>
      </c>
    </row>
    <row r="18" spans="1:6" x14ac:dyDescent="0.2">
      <c r="A18" s="81">
        <v>43130</v>
      </c>
      <c r="B18" s="43"/>
      <c r="C18" s="64" t="s">
        <v>74</v>
      </c>
      <c r="D18" s="44">
        <v>470.5</v>
      </c>
      <c r="E18" s="68" t="s">
        <v>422</v>
      </c>
      <c r="F18" s="66" t="s">
        <v>42</v>
      </c>
    </row>
    <row r="19" spans="1:6" x14ac:dyDescent="0.2">
      <c r="A19" s="81">
        <v>43131</v>
      </c>
      <c r="B19" s="43"/>
      <c r="C19" s="64" t="s">
        <v>125</v>
      </c>
      <c r="D19" s="44">
        <v>86.1</v>
      </c>
      <c r="E19" s="68" t="s">
        <v>423</v>
      </c>
      <c r="F19" s="66" t="s">
        <v>42</v>
      </c>
    </row>
    <row r="20" spans="1:6" ht="15" customHeight="1" x14ac:dyDescent="0.2">
      <c r="A20" s="150" t="s">
        <v>28</v>
      </c>
      <c r="B20" s="151"/>
      <c r="C20" s="151"/>
      <c r="D20" s="30">
        <f>SUM(D9:D17)</f>
        <v>4881.6400000000012</v>
      </c>
      <c r="E20" s="30"/>
      <c r="F20" s="24"/>
    </row>
    <row r="21" spans="1:6" x14ac:dyDescent="0.2">
      <c r="A21" s="150" t="s">
        <v>75</v>
      </c>
      <c r="B21" s="151"/>
      <c r="C21" s="151"/>
      <c r="D21" s="30">
        <f>SUM(D18:D19)</f>
        <v>556.6</v>
      </c>
      <c r="E21" s="30"/>
      <c r="F21" s="24"/>
    </row>
  </sheetData>
  <sheetProtection formatCells="0" formatColumns="0" formatRows="0" insertColumns="0" insertRows="0" insertHyperlinks="0" deleteColumns="0" deleteRows="0" sort="0" autoFilter="0" pivotTables="0"/>
  <mergeCells count="7">
    <mergeCell ref="A21:C21"/>
    <mergeCell ref="D6:F6"/>
    <mergeCell ref="B4:F4"/>
    <mergeCell ref="B1:F1"/>
    <mergeCell ref="B2:F2"/>
    <mergeCell ref="B5:F5"/>
    <mergeCell ref="A20:C20"/>
  </mergeCells>
  <pageMargins left="0.7" right="0.7" top="0.75" bottom="0.75" header="0.3" footer="0.3"/>
  <pageSetup paperSize="9" orientation="portrait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18"/>
  <sheetViews>
    <sheetView showGridLines="0" workbookViewId="0">
      <selection activeCell="A7" sqref="A7"/>
    </sheetView>
  </sheetViews>
  <sheetFormatPr baseColWidth="10" defaultRowHeight="15" x14ac:dyDescent="0.2"/>
  <cols>
    <col min="1" max="2" width="20.6640625" customWidth="1"/>
    <col min="3" max="3" width="15.6640625" style="47" customWidth="1"/>
    <col min="4" max="4" width="44.83203125" customWidth="1"/>
    <col min="5" max="256" width="8.83203125" customWidth="1"/>
  </cols>
  <sheetData>
    <row r="1" spans="1:4" ht="19" x14ac:dyDescent="0.25">
      <c r="B1" s="147" t="s">
        <v>16</v>
      </c>
      <c r="C1" s="147"/>
      <c r="D1" s="147"/>
    </row>
    <row r="2" spans="1:4" ht="19" x14ac:dyDescent="0.25">
      <c r="B2" s="147" t="s">
        <v>17</v>
      </c>
      <c r="C2" s="147"/>
      <c r="D2" s="147"/>
    </row>
    <row r="3" spans="1:4" ht="18" customHeight="1" x14ac:dyDescent="0.25">
      <c r="C3" s="46"/>
      <c r="D3" s="8"/>
    </row>
    <row r="4" spans="1:4" ht="19" x14ac:dyDescent="0.2">
      <c r="B4" s="148" t="s">
        <v>24</v>
      </c>
      <c r="C4" s="148"/>
      <c r="D4" s="148"/>
    </row>
    <row r="5" spans="1:4" ht="19" x14ac:dyDescent="0.2">
      <c r="B5" s="148" t="s">
        <v>270</v>
      </c>
      <c r="C5" s="148"/>
      <c r="D5" s="148"/>
    </row>
    <row r="6" spans="1:4" ht="19" x14ac:dyDescent="0.25">
      <c r="C6" s="149"/>
      <c r="D6" s="149"/>
    </row>
    <row r="8" spans="1:4" s="52" customFormat="1" ht="30" x14ac:dyDescent="0.2">
      <c r="A8" s="48" t="s">
        <v>14</v>
      </c>
      <c r="B8" s="49" t="s">
        <v>20</v>
      </c>
      <c r="C8" s="50" t="s">
        <v>7</v>
      </c>
      <c r="D8" s="51" t="s">
        <v>1</v>
      </c>
    </row>
    <row r="9" spans="1:4" x14ac:dyDescent="0.2">
      <c r="A9" s="3">
        <v>43098</v>
      </c>
      <c r="B9" s="3">
        <v>43109</v>
      </c>
      <c r="C9" s="57">
        <v>2000</v>
      </c>
      <c r="D9" s="92" t="s">
        <v>198</v>
      </c>
    </row>
    <row r="10" spans="1:4" x14ac:dyDescent="0.2">
      <c r="A10" s="3">
        <v>43099</v>
      </c>
      <c r="B10" s="3">
        <v>43109</v>
      </c>
      <c r="C10" s="57">
        <v>5000</v>
      </c>
      <c r="D10" s="78" t="s">
        <v>199</v>
      </c>
    </row>
    <row r="11" spans="1:4" x14ac:dyDescent="0.2">
      <c r="A11" s="3">
        <v>43100</v>
      </c>
      <c r="B11" s="3">
        <v>43109</v>
      </c>
      <c r="C11" s="57">
        <v>1000</v>
      </c>
      <c r="D11" s="42" t="s">
        <v>490</v>
      </c>
    </row>
    <row r="12" spans="1:4" x14ac:dyDescent="0.2">
      <c r="A12" s="3">
        <v>43101</v>
      </c>
      <c r="B12" s="3">
        <v>43109</v>
      </c>
      <c r="C12" s="57">
        <v>500</v>
      </c>
      <c r="D12" s="42" t="s">
        <v>426</v>
      </c>
    </row>
    <row r="13" spans="1:4" x14ac:dyDescent="0.2">
      <c r="A13" s="3">
        <v>43105</v>
      </c>
      <c r="B13" s="3">
        <v>43109</v>
      </c>
      <c r="C13" s="57">
        <v>500</v>
      </c>
      <c r="D13" s="42" t="s">
        <v>427</v>
      </c>
    </row>
    <row r="14" spans="1:4" x14ac:dyDescent="0.2">
      <c r="A14" s="3">
        <v>43116</v>
      </c>
      <c r="B14" s="3">
        <v>43117</v>
      </c>
      <c r="C14" s="56">
        <v>200</v>
      </c>
      <c r="D14" s="42" t="s">
        <v>428</v>
      </c>
    </row>
    <row r="15" spans="1:4" x14ac:dyDescent="0.2">
      <c r="A15" s="3">
        <v>43121</v>
      </c>
      <c r="B15" s="3">
        <v>43122</v>
      </c>
      <c r="C15" s="57">
        <v>300</v>
      </c>
      <c r="D15" s="42" t="s">
        <v>489</v>
      </c>
    </row>
    <row r="16" spans="1:4" x14ac:dyDescent="0.2">
      <c r="A16" s="3">
        <v>43122</v>
      </c>
      <c r="B16" s="3">
        <v>43123</v>
      </c>
      <c r="C16" s="57">
        <v>500</v>
      </c>
      <c r="D16" s="42" t="s">
        <v>197</v>
      </c>
    </row>
    <row r="17" spans="1:4" ht="30" customHeight="1" x14ac:dyDescent="0.2">
      <c r="A17" s="150" t="s">
        <v>35</v>
      </c>
      <c r="B17" s="151"/>
      <c r="C17" s="11">
        <f>SUM(C9:C16)-SUM(C9:C16)*2.8%</f>
        <v>9720</v>
      </c>
      <c r="D17" s="24"/>
    </row>
    <row r="18" spans="1:4" ht="30" customHeight="1" x14ac:dyDescent="0.2">
      <c r="A18" s="150" t="s">
        <v>93</v>
      </c>
      <c r="B18" s="151"/>
      <c r="C18" s="11">
        <v>0</v>
      </c>
      <c r="D18" s="24"/>
    </row>
  </sheetData>
  <sheetProtection formatCells="0" formatColumns="0" formatRows="0" insertColumns="0" insertRows="0" insertHyperlinks="0" deleteColumns="0" deleteRows="0" sort="0" autoFilter="0" pivotTables="0"/>
  <mergeCells count="7">
    <mergeCell ref="A18:B18"/>
    <mergeCell ref="B1:D1"/>
    <mergeCell ref="B2:D2"/>
    <mergeCell ref="B4:D4"/>
    <mergeCell ref="B5:D5"/>
    <mergeCell ref="C6:D6"/>
    <mergeCell ref="A17:B17"/>
  </mergeCells>
  <pageMargins left="0.7" right="0.7" top="0.75" bottom="0.75" header="0.3" footer="0.3"/>
  <pageSetup paperSize="9" orientation="portrait" verticalDpi="0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D25"/>
  <sheetViews>
    <sheetView showGridLines="0" workbookViewId="0">
      <selection activeCell="A7" sqref="A7"/>
    </sheetView>
  </sheetViews>
  <sheetFormatPr baseColWidth="10" defaultRowHeight="15" x14ac:dyDescent="0.2"/>
  <cols>
    <col min="1" max="2" width="20.6640625" customWidth="1"/>
    <col min="3" max="3" width="15.6640625" style="47" customWidth="1"/>
    <col min="4" max="4" width="35.5" customWidth="1"/>
    <col min="5" max="5" width="9.83203125" customWidth="1"/>
    <col min="6" max="256" width="8.83203125" customWidth="1"/>
  </cols>
  <sheetData>
    <row r="1" spans="1:4" ht="19" x14ac:dyDescent="0.25">
      <c r="B1" s="147" t="s">
        <v>16</v>
      </c>
      <c r="C1" s="147"/>
      <c r="D1" s="147"/>
    </row>
    <row r="2" spans="1:4" ht="19" x14ac:dyDescent="0.25">
      <c r="B2" s="147" t="s">
        <v>17</v>
      </c>
      <c r="C2" s="147"/>
      <c r="D2" s="147"/>
    </row>
    <row r="3" spans="1:4" ht="18" customHeight="1" x14ac:dyDescent="0.25">
      <c r="C3" s="46"/>
      <c r="D3" s="8"/>
    </row>
    <row r="4" spans="1:4" ht="19" x14ac:dyDescent="0.2">
      <c r="B4" s="148" t="s">
        <v>26</v>
      </c>
      <c r="C4" s="148"/>
      <c r="D4" s="148"/>
    </row>
    <row r="5" spans="1:4" ht="19" x14ac:dyDescent="0.2">
      <c r="B5" s="148" t="s">
        <v>270</v>
      </c>
      <c r="C5" s="148"/>
      <c r="D5" s="148"/>
    </row>
    <row r="6" spans="1:4" ht="19" x14ac:dyDescent="0.25">
      <c r="C6" s="149"/>
      <c r="D6" s="149"/>
    </row>
    <row r="8" spans="1:4" s="52" customFormat="1" ht="30" x14ac:dyDescent="0.2">
      <c r="A8" s="48" t="s">
        <v>14</v>
      </c>
      <c r="B8" s="49" t="s">
        <v>20</v>
      </c>
      <c r="C8" s="50" t="s">
        <v>7</v>
      </c>
      <c r="D8" s="51" t="s">
        <v>29</v>
      </c>
    </row>
    <row r="9" spans="1:4" x14ac:dyDescent="0.2">
      <c r="A9" s="97">
        <v>43074</v>
      </c>
      <c r="B9" s="97">
        <v>43111</v>
      </c>
      <c r="C9" s="98">
        <v>110</v>
      </c>
      <c r="D9" s="96">
        <v>3496</v>
      </c>
    </row>
    <row r="10" spans="1:4" x14ac:dyDescent="0.2">
      <c r="A10" s="97">
        <v>43078</v>
      </c>
      <c r="B10" s="97">
        <v>43111</v>
      </c>
      <c r="C10" s="98">
        <v>5730</v>
      </c>
      <c r="D10" s="96">
        <v>5323</v>
      </c>
    </row>
    <row r="11" spans="1:4" x14ac:dyDescent="0.2">
      <c r="A11" s="97">
        <v>43079</v>
      </c>
      <c r="B11" s="97">
        <v>43111</v>
      </c>
      <c r="C11" s="98">
        <v>8000</v>
      </c>
      <c r="D11" s="96">
        <v>5323</v>
      </c>
    </row>
    <row r="12" spans="1:4" x14ac:dyDescent="0.2">
      <c r="A12" s="97">
        <v>43087</v>
      </c>
      <c r="B12" s="97">
        <v>43111</v>
      </c>
      <c r="C12" s="98">
        <v>500</v>
      </c>
      <c r="D12" s="96">
        <v>4234</v>
      </c>
    </row>
    <row r="13" spans="1:4" x14ac:dyDescent="0.2">
      <c r="A13" s="97">
        <v>43087</v>
      </c>
      <c r="B13" s="97">
        <v>43111</v>
      </c>
      <c r="C13" s="98">
        <v>500</v>
      </c>
      <c r="D13" s="96">
        <v>4234</v>
      </c>
    </row>
    <row r="14" spans="1:4" x14ac:dyDescent="0.2">
      <c r="A14" s="97">
        <v>43096</v>
      </c>
      <c r="B14" s="97">
        <v>43111</v>
      </c>
      <c r="C14" s="98">
        <v>418</v>
      </c>
      <c r="D14" s="99" t="s">
        <v>200</v>
      </c>
    </row>
    <row r="15" spans="1:4" x14ac:dyDescent="0.2">
      <c r="A15" s="97">
        <v>43097</v>
      </c>
      <c r="B15" s="97">
        <v>43111</v>
      </c>
      <c r="C15" s="98">
        <v>15</v>
      </c>
      <c r="D15" s="96">
        <v>7658</v>
      </c>
    </row>
    <row r="16" spans="1:4" x14ac:dyDescent="0.2">
      <c r="A16" s="97">
        <v>43099</v>
      </c>
      <c r="B16" s="97">
        <v>43111</v>
      </c>
      <c r="C16" s="98">
        <v>50</v>
      </c>
      <c r="D16" s="96">
        <v>8527</v>
      </c>
    </row>
    <row r="17" spans="1:4" x14ac:dyDescent="0.2">
      <c r="A17" s="97">
        <v>43099</v>
      </c>
      <c r="B17" s="97">
        <v>43111</v>
      </c>
      <c r="C17" s="98">
        <v>20</v>
      </c>
      <c r="D17" s="96">
        <v>7949</v>
      </c>
    </row>
    <row r="18" spans="1:4" x14ac:dyDescent="0.2">
      <c r="A18" s="97">
        <v>43100</v>
      </c>
      <c r="B18" s="97">
        <v>43111</v>
      </c>
      <c r="C18" s="98">
        <v>190</v>
      </c>
      <c r="D18" s="96">
        <v>2879</v>
      </c>
    </row>
    <row r="19" spans="1:4" x14ac:dyDescent="0.2">
      <c r="A19" s="97">
        <v>43100</v>
      </c>
      <c r="B19" s="97">
        <v>43111</v>
      </c>
      <c r="C19" s="98">
        <v>54</v>
      </c>
      <c r="D19" s="96">
        <v>3561</v>
      </c>
    </row>
    <row r="20" spans="1:4" x14ac:dyDescent="0.2">
      <c r="A20" s="97">
        <v>43115</v>
      </c>
      <c r="B20" s="90"/>
      <c r="C20" s="98">
        <v>1500</v>
      </c>
      <c r="D20" s="96">
        <v>1932</v>
      </c>
    </row>
    <row r="21" spans="1:4" x14ac:dyDescent="0.2">
      <c r="A21" s="97">
        <v>43116</v>
      </c>
      <c r="B21" s="90"/>
      <c r="C21" s="98">
        <v>100</v>
      </c>
      <c r="D21" s="96">
        <v>4935</v>
      </c>
    </row>
    <row r="22" spans="1:4" x14ac:dyDescent="0.2">
      <c r="A22" s="97">
        <v>43121</v>
      </c>
      <c r="B22" s="90"/>
      <c r="C22" s="98">
        <v>200</v>
      </c>
      <c r="D22" s="96">
        <v>1876</v>
      </c>
    </row>
    <row r="23" spans="1:4" x14ac:dyDescent="0.2">
      <c r="A23" s="97">
        <v>43129</v>
      </c>
      <c r="B23" s="90"/>
      <c r="C23" s="98">
        <v>40</v>
      </c>
      <c r="D23" s="96">
        <v>5490</v>
      </c>
    </row>
    <row r="24" spans="1:4" ht="30" customHeight="1" x14ac:dyDescent="0.2">
      <c r="A24" s="150" t="s">
        <v>28</v>
      </c>
      <c r="B24" s="151"/>
      <c r="C24" s="11">
        <f>SUM(C9:C19)-SUM(C9:C19)*5%</f>
        <v>14807.65</v>
      </c>
      <c r="D24" s="24"/>
    </row>
    <row r="25" spans="1:4" ht="30" customHeight="1" x14ac:dyDescent="0.2">
      <c r="A25" s="150" t="s">
        <v>77</v>
      </c>
      <c r="B25" s="151"/>
      <c r="C25" s="11">
        <f>SUM(C20:C23)-SUM(C20:C23)*5%</f>
        <v>1748</v>
      </c>
      <c r="D25" s="24"/>
    </row>
  </sheetData>
  <sheetProtection formatCells="0" formatColumns="0" formatRows="0" insertColumns="0" insertRows="0" insertHyperlinks="0" deleteColumns="0" deleteRows="0" sort="0" autoFilter="0" pivotTables="0"/>
  <mergeCells count="7">
    <mergeCell ref="A25:B25"/>
    <mergeCell ref="A24:B24"/>
    <mergeCell ref="B1:D1"/>
    <mergeCell ref="B2:D2"/>
    <mergeCell ref="B4:D4"/>
    <mergeCell ref="B5:D5"/>
    <mergeCell ref="C6:D6"/>
  </mergeCells>
  <pageMargins left="0.7" right="0.7" top="0.75" bottom="0.75" header="0.3" footer="0.3"/>
  <pageSetup paperSize="9" orientation="portrait"/>
  <ignoredErrors>
    <ignoredError sqref="D14" numberStoredAsText="1"/>
  </ignoredError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/>
  </sheetPr>
  <dimension ref="A1:D67"/>
  <sheetViews>
    <sheetView showGridLines="0" workbookViewId="0">
      <selection activeCell="A7" sqref="A7"/>
    </sheetView>
  </sheetViews>
  <sheetFormatPr baseColWidth="10" defaultRowHeight="15" x14ac:dyDescent="0.2"/>
  <cols>
    <col min="1" max="2" width="20.6640625" customWidth="1"/>
    <col min="3" max="3" width="15.6640625" style="47" customWidth="1"/>
    <col min="4" max="4" width="35" customWidth="1"/>
    <col min="5" max="256" width="8.83203125" customWidth="1"/>
  </cols>
  <sheetData>
    <row r="1" spans="1:4" ht="19" x14ac:dyDescent="0.25">
      <c r="B1" s="147" t="s">
        <v>16</v>
      </c>
      <c r="C1" s="147"/>
      <c r="D1" s="147"/>
    </row>
    <row r="2" spans="1:4" ht="19" x14ac:dyDescent="0.25">
      <c r="B2" s="147" t="s">
        <v>17</v>
      </c>
      <c r="C2" s="147"/>
      <c r="D2" s="147"/>
    </row>
    <row r="3" spans="1:4" ht="18" customHeight="1" x14ac:dyDescent="0.25">
      <c r="C3" s="46"/>
      <c r="D3" s="8"/>
    </row>
    <row r="4" spans="1:4" ht="19" x14ac:dyDescent="0.2">
      <c r="B4" s="148" t="s">
        <v>33</v>
      </c>
      <c r="C4" s="148"/>
      <c r="D4" s="148"/>
    </row>
    <row r="5" spans="1:4" ht="19" x14ac:dyDescent="0.2">
      <c r="B5" s="148" t="s">
        <v>270</v>
      </c>
      <c r="C5" s="148"/>
      <c r="D5" s="148"/>
    </row>
    <row r="6" spans="1:4" ht="19" x14ac:dyDescent="0.25">
      <c r="C6" s="149"/>
      <c r="D6" s="149"/>
    </row>
    <row r="8" spans="1:4" s="52" customFormat="1" ht="30" x14ac:dyDescent="0.2">
      <c r="A8" s="48" t="s">
        <v>14</v>
      </c>
      <c r="B8" s="49" t="s">
        <v>20</v>
      </c>
      <c r="C8" s="50" t="s">
        <v>7</v>
      </c>
      <c r="D8" s="51" t="s">
        <v>29</v>
      </c>
    </row>
    <row r="9" spans="1:4" x14ac:dyDescent="0.2">
      <c r="A9" s="89">
        <v>43094.696331018997</v>
      </c>
      <c r="B9" s="3">
        <v>43123</v>
      </c>
      <c r="C9" s="91">
        <v>300</v>
      </c>
      <c r="D9" s="100" t="s">
        <v>201</v>
      </c>
    </row>
    <row r="10" spans="1:4" x14ac:dyDescent="0.2">
      <c r="A10" s="89">
        <v>43095.618437500001</v>
      </c>
      <c r="B10" s="3">
        <v>43123</v>
      </c>
      <c r="C10" s="91">
        <v>500</v>
      </c>
      <c r="D10" s="100" t="s">
        <v>202</v>
      </c>
    </row>
    <row r="11" spans="1:4" x14ac:dyDescent="0.2">
      <c r="A11" s="89">
        <v>43095.623738426002</v>
      </c>
      <c r="B11" s="3">
        <v>43123</v>
      </c>
      <c r="C11" s="91">
        <v>100</v>
      </c>
      <c r="D11" s="100" t="s">
        <v>76</v>
      </c>
    </row>
    <row r="12" spans="1:4" x14ac:dyDescent="0.2">
      <c r="A12" s="89">
        <v>43095.631238426002</v>
      </c>
      <c r="B12" s="3">
        <v>43123</v>
      </c>
      <c r="C12" s="91">
        <v>1000</v>
      </c>
      <c r="D12" s="100" t="s">
        <v>203</v>
      </c>
    </row>
    <row r="13" spans="1:4" x14ac:dyDescent="0.2">
      <c r="A13" s="89">
        <v>43095.773414351999</v>
      </c>
      <c r="B13" s="3">
        <v>43123</v>
      </c>
      <c r="C13" s="91">
        <v>300</v>
      </c>
      <c r="D13" s="100" t="s">
        <v>76</v>
      </c>
    </row>
    <row r="14" spans="1:4" x14ac:dyDescent="0.2">
      <c r="A14" s="89">
        <v>43096.486099537004</v>
      </c>
      <c r="B14" s="3">
        <v>43123</v>
      </c>
      <c r="C14" s="91">
        <v>100</v>
      </c>
      <c r="D14" s="100" t="s">
        <v>107</v>
      </c>
    </row>
    <row r="15" spans="1:4" x14ac:dyDescent="0.2">
      <c r="A15" s="89">
        <v>43097.627800925999</v>
      </c>
      <c r="B15" s="3">
        <v>43123</v>
      </c>
      <c r="C15" s="91">
        <v>400</v>
      </c>
      <c r="D15" s="100" t="s">
        <v>76</v>
      </c>
    </row>
    <row r="16" spans="1:4" x14ac:dyDescent="0.2">
      <c r="A16" s="89">
        <v>43097.749085648</v>
      </c>
      <c r="B16" s="3">
        <v>43123</v>
      </c>
      <c r="C16" s="91">
        <v>400</v>
      </c>
      <c r="D16" s="100" t="s">
        <v>76</v>
      </c>
    </row>
    <row r="17" spans="1:4" x14ac:dyDescent="0.2">
      <c r="A17" s="89">
        <v>43098.525081018997</v>
      </c>
      <c r="B17" s="3">
        <v>43123</v>
      </c>
      <c r="C17" s="91">
        <v>500</v>
      </c>
      <c r="D17" s="100" t="s">
        <v>204</v>
      </c>
    </row>
    <row r="18" spans="1:4" x14ac:dyDescent="0.2">
      <c r="A18" s="89">
        <v>43098.676458333</v>
      </c>
      <c r="B18" s="3">
        <v>43123</v>
      </c>
      <c r="C18" s="91">
        <v>100</v>
      </c>
      <c r="D18" s="100" t="s">
        <v>205</v>
      </c>
    </row>
    <row r="19" spans="1:4" x14ac:dyDescent="0.2">
      <c r="A19" s="89">
        <v>43100.564467593002</v>
      </c>
      <c r="B19" s="3">
        <v>43123</v>
      </c>
      <c r="C19" s="91">
        <v>1000</v>
      </c>
      <c r="D19" s="100" t="s">
        <v>206</v>
      </c>
    </row>
    <row r="20" spans="1:4" x14ac:dyDescent="0.2">
      <c r="A20" s="89">
        <v>43100.588981481</v>
      </c>
      <c r="B20" s="3">
        <v>43123</v>
      </c>
      <c r="C20" s="91">
        <v>100</v>
      </c>
      <c r="D20" s="100" t="s">
        <v>207</v>
      </c>
    </row>
    <row r="21" spans="1:4" x14ac:dyDescent="0.2">
      <c r="A21" s="89">
        <v>43100.856111111003</v>
      </c>
      <c r="B21" s="3">
        <v>43123</v>
      </c>
      <c r="C21" s="91">
        <v>50</v>
      </c>
      <c r="D21" s="100" t="s">
        <v>208</v>
      </c>
    </row>
    <row r="22" spans="1:4" x14ac:dyDescent="0.2">
      <c r="A22" s="89">
        <v>43100.872476851997</v>
      </c>
      <c r="B22" s="3">
        <v>43123</v>
      </c>
      <c r="C22" s="91">
        <v>200</v>
      </c>
      <c r="D22" s="100" t="s">
        <v>209</v>
      </c>
    </row>
    <row r="23" spans="1:4" x14ac:dyDescent="0.2">
      <c r="A23" s="110">
        <v>43101.545196758998</v>
      </c>
      <c r="B23" s="3">
        <v>43123</v>
      </c>
      <c r="C23" s="111">
        <v>50</v>
      </c>
      <c r="D23" s="112" t="s">
        <v>429</v>
      </c>
    </row>
    <row r="24" spans="1:4" x14ac:dyDescent="0.2">
      <c r="A24" s="110">
        <v>43101.665381944003</v>
      </c>
      <c r="B24" s="3">
        <v>43123</v>
      </c>
      <c r="C24" s="111">
        <v>500</v>
      </c>
      <c r="D24" s="112" t="s">
        <v>430</v>
      </c>
    </row>
    <row r="25" spans="1:4" x14ac:dyDescent="0.2">
      <c r="A25" s="110">
        <v>43102.886261574</v>
      </c>
      <c r="B25" s="3">
        <v>43123</v>
      </c>
      <c r="C25" s="111">
        <v>300</v>
      </c>
      <c r="D25" s="112" t="s">
        <v>431</v>
      </c>
    </row>
    <row r="26" spans="1:4" x14ac:dyDescent="0.2">
      <c r="A26" s="110">
        <v>43104.447013889003</v>
      </c>
      <c r="B26" s="3">
        <v>43123</v>
      </c>
      <c r="C26" s="111">
        <v>500</v>
      </c>
      <c r="D26" s="112" t="s">
        <v>432</v>
      </c>
    </row>
    <row r="27" spans="1:4" x14ac:dyDescent="0.2">
      <c r="A27" s="110">
        <v>43109.802118056003</v>
      </c>
      <c r="B27" s="3">
        <v>43123</v>
      </c>
      <c r="C27" s="111">
        <v>400</v>
      </c>
      <c r="D27" s="112" t="s">
        <v>76</v>
      </c>
    </row>
    <row r="28" spans="1:4" x14ac:dyDescent="0.2">
      <c r="A28" s="110">
        <v>43111.128750000003</v>
      </c>
      <c r="B28" s="3">
        <v>43123</v>
      </c>
      <c r="C28" s="111">
        <v>50</v>
      </c>
      <c r="D28" s="112" t="s">
        <v>211</v>
      </c>
    </row>
    <row r="29" spans="1:4" x14ac:dyDescent="0.2">
      <c r="A29" s="110">
        <v>43111.312766203999</v>
      </c>
      <c r="B29" s="3">
        <v>43123</v>
      </c>
      <c r="C29" s="111">
        <v>600</v>
      </c>
      <c r="D29" s="112" t="s">
        <v>76</v>
      </c>
    </row>
    <row r="30" spans="1:4" x14ac:dyDescent="0.2">
      <c r="A30" s="110">
        <v>43112.823993056001</v>
      </c>
      <c r="B30" s="3">
        <v>43123</v>
      </c>
      <c r="C30" s="111">
        <v>1000</v>
      </c>
      <c r="D30" s="112" t="s">
        <v>433</v>
      </c>
    </row>
    <row r="31" spans="1:4" x14ac:dyDescent="0.2">
      <c r="A31" s="110">
        <v>43112.893495370001</v>
      </c>
      <c r="B31" s="3">
        <v>43123</v>
      </c>
      <c r="C31" s="111">
        <v>350</v>
      </c>
      <c r="D31" s="112" t="s">
        <v>76</v>
      </c>
    </row>
    <row r="32" spans="1:4" x14ac:dyDescent="0.2">
      <c r="A32" s="110">
        <v>43113.042407407003</v>
      </c>
      <c r="B32" s="3">
        <v>43123</v>
      </c>
      <c r="C32" s="111">
        <v>50</v>
      </c>
      <c r="D32" s="112" t="s">
        <v>210</v>
      </c>
    </row>
    <row r="33" spans="1:4" x14ac:dyDescent="0.2">
      <c r="A33" s="110">
        <v>43113.996203704002</v>
      </c>
      <c r="B33" s="3">
        <v>43123</v>
      </c>
      <c r="C33" s="111">
        <v>250</v>
      </c>
      <c r="D33" s="112" t="s">
        <v>434</v>
      </c>
    </row>
    <row r="34" spans="1:4" x14ac:dyDescent="0.2">
      <c r="A34" s="110">
        <v>43116.476053241</v>
      </c>
      <c r="B34" s="3">
        <v>43123</v>
      </c>
      <c r="C34" s="111">
        <v>250</v>
      </c>
      <c r="D34" s="112" t="s">
        <v>76</v>
      </c>
    </row>
    <row r="35" spans="1:4" x14ac:dyDescent="0.2">
      <c r="A35" s="110">
        <v>43117.309224536999</v>
      </c>
      <c r="B35" s="3">
        <v>43123</v>
      </c>
      <c r="C35" s="111">
        <v>100</v>
      </c>
      <c r="D35" s="112" t="s">
        <v>76</v>
      </c>
    </row>
    <row r="36" spans="1:4" x14ac:dyDescent="0.2">
      <c r="A36" s="110">
        <v>43118.315081018998</v>
      </c>
      <c r="B36" s="3">
        <v>43123</v>
      </c>
      <c r="C36" s="111">
        <v>200</v>
      </c>
      <c r="D36" s="112" t="s">
        <v>435</v>
      </c>
    </row>
    <row r="37" spans="1:4" x14ac:dyDescent="0.2">
      <c r="A37" s="110">
        <v>43118.342002315003</v>
      </c>
      <c r="B37" s="3">
        <v>43123</v>
      </c>
      <c r="C37" s="111">
        <v>150</v>
      </c>
      <c r="D37" s="112" t="s">
        <v>76</v>
      </c>
    </row>
    <row r="38" spans="1:4" x14ac:dyDescent="0.2">
      <c r="A38" s="110">
        <v>43119.650914352002</v>
      </c>
      <c r="B38" s="3">
        <v>43123</v>
      </c>
      <c r="C38" s="111">
        <v>30</v>
      </c>
      <c r="D38" s="112" t="s">
        <v>436</v>
      </c>
    </row>
    <row r="39" spans="1:4" x14ac:dyDescent="0.2">
      <c r="A39" s="110">
        <v>43119.870937500003</v>
      </c>
      <c r="B39" s="3">
        <v>43123</v>
      </c>
      <c r="C39" s="111">
        <v>1000</v>
      </c>
      <c r="D39" s="112" t="s">
        <v>437</v>
      </c>
    </row>
    <row r="40" spans="1:4" x14ac:dyDescent="0.2">
      <c r="A40" s="110">
        <v>43119.916053241002</v>
      </c>
      <c r="B40" s="3">
        <v>43123</v>
      </c>
      <c r="C40" s="111">
        <v>300</v>
      </c>
      <c r="D40" s="112" t="s">
        <v>438</v>
      </c>
    </row>
    <row r="41" spans="1:4" x14ac:dyDescent="0.2">
      <c r="A41" s="110">
        <v>43119.916203704001</v>
      </c>
      <c r="B41" s="3">
        <v>43123</v>
      </c>
      <c r="C41" s="111">
        <v>250</v>
      </c>
      <c r="D41" s="112" t="s">
        <v>439</v>
      </c>
    </row>
    <row r="42" spans="1:4" x14ac:dyDescent="0.2">
      <c r="A42" s="110">
        <v>43119.924224536997</v>
      </c>
      <c r="B42" s="3">
        <v>43123</v>
      </c>
      <c r="C42" s="111">
        <v>100</v>
      </c>
      <c r="D42" s="112" t="s">
        <v>440</v>
      </c>
    </row>
    <row r="43" spans="1:4" x14ac:dyDescent="0.2">
      <c r="A43" s="110">
        <v>43120.827719907</v>
      </c>
      <c r="B43" s="3">
        <v>43123</v>
      </c>
      <c r="C43" s="111">
        <v>250</v>
      </c>
      <c r="D43" s="112" t="s">
        <v>76</v>
      </c>
    </row>
    <row r="44" spans="1:4" x14ac:dyDescent="0.2">
      <c r="A44" s="110">
        <v>43120.985104166997</v>
      </c>
      <c r="B44" s="3">
        <v>43123</v>
      </c>
      <c r="C44" s="111">
        <v>200</v>
      </c>
      <c r="D44" s="112" t="s">
        <v>441</v>
      </c>
    </row>
    <row r="45" spans="1:4" x14ac:dyDescent="0.2">
      <c r="A45" s="110">
        <v>43121.382673610999</v>
      </c>
      <c r="B45" s="3">
        <v>43123</v>
      </c>
      <c r="C45" s="111">
        <v>200</v>
      </c>
      <c r="D45" s="112" t="s">
        <v>442</v>
      </c>
    </row>
    <row r="46" spans="1:4" x14ac:dyDescent="0.2">
      <c r="A46" s="110">
        <v>43123.522939814997</v>
      </c>
      <c r="B46" s="110"/>
      <c r="C46" s="111">
        <v>200</v>
      </c>
      <c r="D46" s="112" t="s">
        <v>106</v>
      </c>
    </row>
    <row r="47" spans="1:4" x14ac:dyDescent="0.2">
      <c r="A47" s="110">
        <v>43123.536006943999</v>
      </c>
      <c r="B47" s="110"/>
      <c r="C47" s="111">
        <v>30</v>
      </c>
      <c r="D47" s="112" t="s">
        <v>443</v>
      </c>
    </row>
    <row r="48" spans="1:4" x14ac:dyDescent="0.2">
      <c r="A48" s="110">
        <v>43123.570324073997</v>
      </c>
      <c r="B48" s="110"/>
      <c r="C48" s="111">
        <v>70</v>
      </c>
      <c r="D48" s="112" t="s">
        <v>444</v>
      </c>
    </row>
    <row r="49" spans="1:4" x14ac:dyDescent="0.2">
      <c r="A49" s="110">
        <v>43123.616851851999</v>
      </c>
      <c r="B49" s="110"/>
      <c r="C49" s="111">
        <v>300</v>
      </c>
      <c r="D49" s="112" t="s">
        <v>445</v>
      </c>
    </row>
    <row r="50" spans="1:4" x14ac:dyDescent="0.2">
      <c r="A50" s="110">
        <v>43123.875138889001</v>
      </c>
      <c r="B50" s="110"/>
      <c r="C50" s="111">
        <v>100</v>
      </c>
      <c r="D50" s="112" t="s">
        <v>446</v>
      </c>
    </row>
    <row r="51" spans="1:4" x14ac:dyDescent="0.2">
      <c r="A51" s="110">
        <v>43123.901493056001</v>
      </c>
      <c r="B51" s="110"/>
      <c r="C51" s="111">
        <v>200</v>
      </c>
      <c r="D51" s="112" t="s">
        <v>447</v>
      </c>
    </row>
    <row r="52" spans="1:4" x14ac:dyDescent="0.2">
      <c r="A52" s="110">
        <v>43124.018506943998</v>
      </c>
      <c r="B52" s="110"/>
      <c r="C52" s="111">
        <v>200</v>
      </c>
      <c r="D52" s="112" t="s">
        <v>211</v>
      </c>
    </row>
    <row r="53" spans="1:4" x14ac:dyDescent="0.2">
      <c r="A53" s="110">
        <v>43124.429398148</v>
      </c>
      <c r="B53" s="110"/>
      <c r="C53" s="111">
        <v>500</v>
      </c>
      <c r="D53" s="112" t="s">
        <v>448</v>
      </c>
    </row>
    <row r="54" spans="1:4" x14ac:dyDescent="0.2">
      <c r="A54" s="110">
        <v>43124.622361111004</v>
      </c>
      <c r="B54" s="110"/>
      <c r="C54" s="111">
        <v>300</v>
      </c>
      <c r="D54" s="112" t="s">
        <v>449</v>
      </c>
    </row>
    <row r="55" spans="1:4" x14ac:dyDescent="0.2">
      <c r="A55" s="110">
        <v>43124.626087962999</v>
      </c>
      <c r="B55" s="110"/>
      <c r="C55" s="111">
        <v>150</v>
      </c>
      <c r="D55" s="112" t="s">
        <v>449</v>
      </c>
    </row>
    <row r="56" spans="1:4" x14ac:dyDescent="0.2">
      <c r="A56" s="110">
        <v>43124.651932870001</v>
      </c>
      <c r="B56" s="110"/>
      <c r="C56" s="111">
        <v>100</v>
      </c>
      <c r="D56" s="112" t="s">
        <v>450</v>
      </c>
    </row>
    <row r="57" spans="1:4" x14ac:dyDescent="0.2">
      <c r="A57" s="110">
        <v>43124.812094907</v>
      </c>
      <c r="B57" s="110"/>
      <c r="C57" s="111">
        <v>150</v>
      </c>
      <c r="D57" s="112" t="s">
        <v>76</v>
      </c>
    </row>
    <row r="58" spans="1:4" x14ac:dyDescent="0.2">
      <c r="A58" s="110">
        <v>43124.93525463</v>
      </c>
      <c r="B58" s="110"/>
      <c r="C58" s="111">
        <v>300</v>
      </c>
      <c r="D58" s="112" t="s">
        <v>451</v>
      </c>
    </row>
    <row r="59" spans="1:4" x14ac:dyDescent="0.2">
      <c r="A59" s="110">
        <v>43125.634780093002</v>
      </c>
      <c r="B59" s="110"/>
      <c r="C59" s="111">
        <v>100</v>
      </c>
      <c r="D59" s="112" t="s">
        <v>126</v>
      </c>
    </row>
    <row r="60" spans="1:4" x14ac:dyDescent="0.2">
      <c r="A60" s="110">
        <v>43125.771145833001</v>
      </c>
      <c r="B60" s="110"/>
      <c r="C60" s="111">
        <v>250</v>
      </c>
      <c r="D60" s="112" t="s">
        <v>76</v>
      </c>
    </row>
    <row r="61" spans="1:4" x14ac:dyDescent="0.2">
      <c r="A61" s="110">
        <v>43126.797118055998</v>
      </c>
      <c r="B61" s="110"/>
      <c r="C61" s="111">
        <v>100</v>
      </c>
      <c r="D61" s="112" t="s">
        <v>76</v>
      </c>
    </row>
    <row r="62" spans="1:4" x14ac:dyDescent="0.2">
      <c r="A62" s="110">
        <v>43127.719189814998</v>
      </c>
      <c r="B62" s="110"/>
      <c r="C62" s="111">
        <v>1000</v>
      </c>
      <c r="D62" s="112" t="s">
        <v>452</v>
      </c>
    </row>
    <row r="63" spans="1:4" x14ac:dyDescent="0.2">
      <c r="A63" s="110">
        <v>43128.606215278</v>
      </c>
      <c r="B63" s="110"/>
      <c r="C63" s="111">
        <v>200</v>
      </c>
      <c r="D63" s="112" t="s">
        <v>453</v>
      </c>
    </row>
    <row r="64" spans="1:4" x14ac:dyDescent="0.2">
      <c r="A64" s="110">
        <v>43131.357361110997</v>
      </c>
      <c r="B64" s="110"/>
      <c r="C64" s="111">
        <v>100</v>
      </c>
      <c r="D64" s="112" t="s">
        <v>76</v>
      </c>
    </row>
    <row r="65" spans="1:4" ht="30" customHeight="1" x14ac:dyDescent="0.2">
      <c r="A65" s="152" t="s">
        <v>28</v>
      </c>
      <c r="B65" s="153"/>
      <c r="C65" s="74">
        <f>SUM(C9:C45)-1131.4</f>
        <v>10998.6</v>
      </c>
      <c r="D65" s="72"/>
    </row>
    <row r="66" spans="1:4" ht="30" customHeight="1" x14ac:dyDescent="0.2">
      <c r="A66" s="152" t="s">
        <v>78</v>
      </c>
      <c r="B66" s="153"/>
      <c r="C66" s="74">
        <f>SUM(C46:C64)-348</f>
        <v>4002</v>
      </c>
      <c r="D66" s="72"/>
    </row>
    <row r="67" spans="1:4" x14ac:dyDescent="0.2">
      <c r="C67" s="73"/>
    </row>
  </sheetData>
  <sheetProtection formatCells="0" formatColumns="0" formatRows="0" insertColumns="0" insertRows="0" insertHyperlinks="0" deleteColumns="0" deleteRows="0" sort="0" autoFilter="0" pivotTables="0"/>
  <mergeCells count="7">
    <mergeCell ref="A66:B66"/>
    <mergeCell ref="B1:D1"/>
    <mergeCell ref="B2:D2"/>
    <mergeCell ref="B4:D4"/>
    <mergeCell ref="B5:D5"/>
    <mergeCell ref="C6:D6"/>
    <mergeCell ref="A65:B65"/>
  </mergeCells>
  <pageMargins left="0.7" right="0.7" top="0.75" bottom="0.75" header="0.3" footer="0.3"/>
  <ignoredErrors>
    <ignoredError sqref="D9:D64" numberStoredAsText="1"/>
  </ignoredError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/>
  </sheetPr>
  <dimension ref="A1:E153"/>
  <sheetViews>
    <sheetView showGridLines="0" workbookViewId="0">
      <selection activeCell="A8" sqref="A8"/>
    </sheetView>
  </sheetViews>
  <sheetFormatPr baseColWidth="10" defaultRowHeight="15" x14ac:dyDescent="0.2"/>
  <cols>
    <col min="1" max="1" width="20.6640625" customWidth="1"/>
    <col min="2" max="2" width="19.1640625" customWidth="1"/>
    <col min="3" max="3" width="40.6640625" customWidth="1"/>
    <col min="4" max="4" width="64" customWidth="1"/>
    <col min="5" max="256" width="8.83203125" customWidth="1"/>
  </cols>
  <sheetData>
    <row r="1" spans="1:4" ht="19" x14ac:dyDescent="0.25">
      <c r="B1" s="147" t="s">
        <v>16</v>
      </c>
      <c r="C1" s="147"/>
      <c r="D1" s="147"/>
    </row>
    <row r="2" spans="1:4" ht="19" x14ac:dyDescent="0.25">
      <c r="B2" s="147" t="s">
        <v>17</v>
      </c>
      <c r="C2" s="147"/>
      <c r="D2" s="147"/>
    </row>
    <row r="3" spans="1:4" ht="18" customHeight="1" x14ac:dyDescent="0.25">
      <c r="B3" s="8"/>
      <c r="C3" s="8"/>
    </row>
    <row r="4" spans="1:4" ht="19" x14ac:dyDescent="0.2">
      <c r="B4" s="148" t="s">
        <v>11</v>
      </c>
      <c r="C4" s="148"/>
      <c r="D4" s="148"/>
    </row>
    <row r="5" spans="1:4" ht="19" x14ac:dyDescent="0.2">
      <c r="B5" s="148" t="s">
        <v>18</v>
      </c>
      <c r="C5" s="148"/>
      <c r="D5" s="148"/>
    </row>
    <row r="6" spans="1:4" ht="19" x14ac:dyDescent="0.25">
      <c r="B6" s="149" t="s">
        <v>275</v>
      </c>
      <c r="C6" s="149"/>
      <c r="D6" s="149"/>
    </row>
    <row r="9" spans="1:4" x14ac:dyDescent="0.2">
      <c r="A9" s="10" t="s">
        <v>0</v>
      </c>
      <c r="B9" s="28" t="s">
        <v>7</v>
      </c>
      <c r="C9" s="53" t="s">
        <v>1</v>
      </c>
      <c r="D9" s="29" t="s">
        <v>32</v>
      </c>
    </row>
    <row r="10" spans="1:4" x14ac:dyDescent="0.2">
      <c r="A10" s="161" t="s">
        <v>39</v>
      </c>
      <c r="B10" s="162"/>
      <c r="C10" s="162"/>
      <c r="D10" s="163"/>
    </row>
    <row r="11" spans="1:4" x14ac:dyDescent="0.2">
      <c r="A11" s="104" t="s">
        <v>276</v>
      </c>
      <c r="B11" s="105">
        <v>100</v>
      </c>
      <c r="C11" s="106" t="s">
        <v>218</v>
      </c>
      <c r="D11" s="101" t="s">
        <v>42</v>
      </c>
    </row>
    <row r="12" spans="1:4" ht="15" customHeight="1" x14ac:dyDescent="0.2">
      <c r="A12" s="104" t="s">
        <v>276</v>
      </c>
      <c r="B12" s="105">
        <v>500</v>
      </c>
      <c r="C12" s="106" t="s">
        <v>215</v>
      </c>
      <c r="D12" s="101" t="s">
        <v>42</v>
      </c>
    </row>
    <row r="13" spans="1:4" ht="15" customHeight="1" x14ac:dyDescent="0.2">
      <c r="A13" s="104" t="s">
        <v>276</v>
      </c>
      <c r="B13" s="105">
        <v>150</v>
      </c>
      <c r="C13" s="106" t="s">
        <v>220</v>
      </c>
      <c r="D13" s="101" t="s">
        <v>42</v>
      </c>
    </row>
    <row r="14" spans="1:4" ht="15" customHeight="1" x14ac:dyDescent="0.2">
      <c r="A14" s="104" t="s">
        <v>276</v>
      </c>
      <c r="B14" s="105">
        <v>500</v>
      </c>
      <c r="C14" s="106" t="s">
        <v>216</v>
      </c>
      <c r="D14" s="101" t="s">
        <v>42</v>
      </c>
    </row>
    <row r="15" spans="1:4" ht="15" customHeight="1" x14ac:dyDescent="0.2">
      <c r="A15" s="104" t="s">
        <v>276</v>
      </c>
      <c r="B15" s="105">
        <v>1000</v>
      </c>
      <c r="C15" s="106" t="s">
        <v>217</v>
      </c>
      <c r="D15" s="101" t="s">
        <v>42</v>
      </c>
    </row>
    <row r="16" spans="1:4" ht="15" customHeight="1" x14ac:dyDescent="0.2">
      <c r="A16" s="104" t="s">
        <v>276</v>
      </c>
      <c r="B16" s="105">
        <v>150</v>
      </c>
      <c r="C16" s="106" t="s">
        <v>212</v>
      </c>
      <c r="D16" s="101" t="s">
        <v>42</v>
      </c>
    </row>
    <row r="17" spans="1:4" ht="15" customHeight="1" x14ac:dyDescent="0.2">
      <c r="A17" s="104" t="s">
        <v>276</v>
      </c>
      <c r="B17" s="105">
        <v>300</v>
      </c>
      <c r="C17" s="106" t="s">
        <v>213</v>
      </c>
      <c r="D17" s="101" t="s">
        <v>42</v>
      </c>
    </row>
    <row r="18" spans="1:4" ht="15" customHeight="1" x14ac:dyDescent="0.2">
      <c r="A18" s="104" t="s">
        <v>276</v>
      </c>
      <c r="B18" s="105">
        <v>500</v>
      </c>
      <c r="C18" s="106" t="s">
        <v>277</v>
      </c>
      <c r="D18" s="101" t="s">
        <v>42</v>
      </c>
    </row>
    <row r="19" spans="1:4" ht="15" customHeight="1" x14ac:dyDescent="0.2">
      <c r="A19" s="104" t="s">
        <v>276</v>
      </c>
      <c r="B19" s="105">
        <v>1000</v>
      </c>
      <c r="C19" s="106" t="s">
        <v>278</v>
      </c>
      <c r="D19" s="101" t="s">
        <v>42</v>
      </c>
    </row>
    <row r="20" spans="1:4" ht="15" customHeight="1" x14ac:dyDescent="0.2">
      <c r="A20" s="104" t="s">
        <v>276</v>
      </c>
      <c r="B20" s="105">
        <v>1000</v>
      </c>
      <c r="C20" s="106" t="s">
        <v>279</v>
      </c>
      <c r="D20" s="101" t="s">
        <v>42</v>
      </c>
    </row>
    <row r="21" spans="1:4" ht="15" customHeight="1" x14ac:dyDescent="0.2">
      <c r="A21" s="104" t="s">
        <v>280</v>
      </c>
      <c r="B21" s="105">
        <v>1000</v>
      </c>
      <c r="C21" s="106" t="s">
        <v>281</v>
      </c>
      <c r="D21" s="101" t="s">
        <v>42</v>
      </c>
    </row>
    <row r="22" spans="1:4" ht="15" customHeight="1" x14ac:dyDescent="0.2">
      <c r="A22" s="104" t="s">
        <v>280</v>
      </c>
      <c r="B22" s="105">
        <v>300</v>
      </c>
      <c r="C22" s="106" t="s">
        <v>219</v>
      </c>
      <c r="D22" s="101" t="s">
        <v>42</v>
      </c>
    </row>
    <row r="23" spans="1:4" ht="15" customHeight="1" x14ac:dyDescent="0.2">
      <c r="A23" s="104" t="s">
        <v>280</v>
      </c>
      <c r="B23" s="105">
        <v>500</v>
      </c>
      <c r="C23" s="106" t="s">
        <v>226</v>
      </c>
      <c r="D23" s="101" t="s">
        <v>42</v>
      </c>
    </row>
    <row r="24" spans="1:4" ht="15" customHeight="1" x14ac:dyDescent="0.2">
      <c r="A24" s="104" t="s">
        <v>280</v>
      </c>
      <c r="B24" s="105">
        <v>5000</v>
      </c>
      <c r="C24" s="106" t="s">
        <v>247</v>
      </c>
      <c r="D24" s="101" t="s">
        <v>42</v>
      </c>
    </row>
    <row r="25" spans="1:4" ht="15" customHeight="1" x14ac:dyDescent="0.2">
      <c r="A25" s="104" t="s">
        <v>280</v>
      </c>
      <c r="B25" s="105">
        <v>150</v>
      </c>
      <c r="C25" s="106" t="s">
        <v>221</v>
      </c>
      <c r="D25" s="101" t="s">
        <v>42</v>
      </c>
    </row>
    <row r="26" spans="1:4" ht="15" customHeight="1" x14ac:dyDescent="0.2">
      <c r="A26" s="104" t="s">
        <v>280</v>
      </c>
      <c r="B26" s="105">
        <v>500</v>
      </c>
      <c r="C26" s="106" t="s">
        <v>282</v>
      </c>
      <c r="D26" s="101" t="s">
        <v>42</v>
      </c>
    </row>
    <row r="27" spans="1:4" ht="15" customHeight="1" x14ac:dyDescent="0.2">
      <c r="A27" s="104" t="s">
        <v>280</v>
      </c>
      <c r="B27" s="105">
        <v>1000</v>
      </c>
      <c r="C27" s="106" t="s">
        <v>283</v>
      </c>
      <c r="D27" s="101" t="s">
        <v>42</v>
      </c>
    </row>
    <row r="28" spans="1:4" ht="15" customHeight="1" x14ac:dyDescent="0.2">
      <c r="A28" s="104" t="s">
        <v>280</v>
      </c>
      <c r="B28" s="105">
        <v>100</v>
      </c>
      <c r="C28" s="106" t="s">
        <v>222</v>
      </c>
      <c r="D28" s="101" t="s">
        <v>42</v>
      </c>
    </row>
    <row r="29" spans="1:4" ht="15" customHeight="1" x14ac:dyDescent="0.2">
      <c r="A29" s="104" t="s">
        <v>284</v>
      </c>
      <c r="B29" s="105">
        <v>700</v>
      </c>
      <c r="C29" s="106" t="s">
        <v>223</v>
      </c>
      <c r="D29" s="101" t="s">
        <v>42</v>
      </c>
    </row>
    <row r="30" spans="1:4" ht="15" customHeight="1" x14ac:dyDescent="0.2">
      <c r="A30" s="104" t="s">
        <v>284</v>
      </c>
      <c r="B30" s="105">
        <v>100</v>
      </c>
      <c r="C30" s="106" t="s">
        <v>224</v>
      </c>
      <c r="D30" s="101" t="s">
        <v>42</v>
      </c>
    </row>
    <row r="31" spans="1:4" ht="15" customHeight="1" x14ac:dyDescent="0.2">
      <c r="A31" s="104" t="s">
        <v>284</v>
      </c>
      <c r="B31" s="105">
        <v>200</v>
      </c>
      <c r="C31" s="106" t="s">
        <v>225</v>
      </c>
      <c r="D31" s="101" t="s">
        <v>42</v>
      </c>
    </row>
    <row r="32" spans="1:4" ht="15" customHeight="1" x14ac:dyDescent="0.2">
      <c r="A32" s="104" t="s">
        <v>284</v>
      </c>
      <c r="B32" s="105">
        <v>500</v>
      </c>
      <c r="C32" s="106" t="s">
        <v>285</v>
      </c>
      <c r="D32" s="101" t="s">
        <v>42</v>
      </c>
    </row>
    <row r="33" spans="1:4" x14ac:dyDescent="0.2">
      <c r="A33" s="104" t="s">
        <v>284</v>
      </c>
      <c r="B33" s="105">
        <v>500</v>
      </c>
      <c r="C33" s="106" t="s">
        <v>286</v>
      </c>
      <c r="D33" s="101" t="s">
        <v>150</v>
      </c>
    </row>
    <row r="34" spans="1:4" x14ac:dyDescent="0.2">
      <c r="A34" s="104" t="s">
        <v>284</v>
      </c>
      <c r="B34" s="105">
        <v>2000</v>
      </c>
      <c r="C34" s="106" t="s">
        <v>287</v>
      </c>
      <c r="D34" s="101" t="s">
        <v>42</v>
      </c>
    </row>
    <row r="35" spans="1:4" ht="15" customHeight="1" x14ac:dyDescent="0.2">
      <c r="A35" s="104" t="s">
        <v>284</v>
      </c>
      <c r="B35" s="105">
        <v>30</v>
      </c>
      <c r="C35" s="106" t="s">
        <v>227</v>
      </c>
      <c r="D35" s="101" t="s">
        <v>42</v>
      </c>
    </row>
    <row r="36" spans="1:4" x14ac:dyDescent="0.2">
      <c r="A36" s="104" t="s">
        <v>284</v>
      </c>
      <c r="B36" s="105">
        <v>150</v>
      </c>
      <c r="C36" s="106" t="s">
        <v>229</v>
      </c>
      <c r="D36" s="101" t="s">
        <v>42</v>
      </c>
    </row>
    <row r="37" spans="1:4" ht="15" customHeight="1" x14ac:dyDescent="0.2">
      <c r="A37" s="104" t="s">
        <v>284</v>
      </c>
      <c r="B37" s="105">
        <v>150</v>
      </c>
      <c r="C37" s="106" t="s">
        <v>220</v>
      </c>
      <c r="D37" s="101" t="s">
        <v>42</v>
      </c>
    </row>
    <row r="38" spans="1:4" x14ac:dyDescent="0.2">
      <c r="A38" s="104" t="s">
        <v>288</v>
      </c>
      <c r="B38" s="105">
        <v>7900</v>
      </c>
      <c r="C38" s="106" t="s">
        <v>289</v>
      </c>
      <c r="D38" s="101" t="s">
        <v>290</v>
      </c>
    </row>
    <row r="39" spans="1:4" ht="15" customHeight="1" x14ac:dyDescent="0.2">
      <c r="A39" s="104" t="s">
        <v>288</v>
      </c>
      <c r="B39" s="105">
        <v>200</v>
      </c>
      <c r="C39" s="106" t="s">
        <v>291</v>
      </c>
      <c r="D39" s="101" t="s">
        <v>42</v>
      </c>
    </row>
    <row r="40" spans="1:4" x14ac:dyDescent="0.2">
      <c r="A40" s="104" t="s">
        <v>292</v>
      </c>
      <c r="B40" s="105">
        <v>300</v>
      </c>
      <c r="C40" s="106" t="s">
        <v>231</v>
      </c>
      <c r="D40" s="101" t="s">
        <v>42</v>
      </c>
    </row>
    <row r="41" spans="1:4" x14ac:dyDescent="0.2">
      <c r="A41" s="104" t="s">
        <v>292</v>
      </c>
      <c r="B41" s="105">
        <v>300</v>
      </c>
      <c r="C41" s="106" t="s">
        <v>228</v>
      </c>
      <c r="D41" s="101" t="s">
        <v>42</v>
      </c>
    </row>
    <row r="42" spans="1:4" x14ac:dyDescent="0.2">
      <c r="A42" s="104" t="s">
        <v>292</v>
      </c>
      <c r="B42" s="105">
        <v>500</v>
      </c>
      <c r="C42" s="106" t="s">
        <v>226</v>
      </c>
      <c r="D42" s="101" t="s">
        <v>42</v>
      </c>
    </row>
    <row r="43" spans="1:4" x14ac:dyDescent="0.2">
      <c r="A43" s="104" t="s">
        <v>293</v>
      </c>
      <c r="B43" s="105">
        <v>300</v>
      </c>
      <c r="C43" s="106" t="s">
        <v>232</v>
      </c>
      <c r="D43" s="101" t="s">
        <v>42</v>
      </c>
    </row>
    <row r="44" spans="1:4" x14ac:dyDescent="0.2">
      <c r="A44" s="104" t="s">
        <v>293</v>
      </c>
      <c r="B44" s="105">
        <v>3000</v>
      </c>
      <c r="C44" s="106" t="s">
        <v>294</v>
      </c>
      <c r="D44" s="101" t="s">
        <v>42</v>
      </c>
    </row>
    <row r="45" spans="1:4" x14ac:dyDescent="0.2">
      <c r="A45" s="104" t="s">
        <v>295</v>
      </c>
      <c r="B45" s="105">
        <v>500</v>
      </c>
      <c r="C45" s="106" t="s">
        <v>241</v>
      </c>
      <c r="D45" s="101" t="s">
        <v>42</v>
      </c>
    </row>
    <row r="46" spans="1:4" x14ac:dyDescent="0.2">
      <c r="A46" s="104" t="s">
        <v>295</v>
      </c>
      <c r="B46" s="105">
        <v>500</v>
      </c>
      <c r="C46" s="106" t="s">
        <v>233</v>
      </c>
      <c r="D46" s="101" t="s">
        <v>42</v>
      </c>
    </row>
    <row r="47" spans="1:4" x14ac:dyDescent="0.2">
      <c r="A47" s="104" t="s">
        <v>295</v>
      </c>
      <c r="B47" s="105">
        <v>30</v>
      </c>
      <c r="C47" s="106" t="s">
        <v>234</v>
      </c>
      <c r="D47" s="101" t="s">
        <v>42</v>
      </c>
    </row>
    <row r="48" spans="1:4" ht="15.75" customHeight="1" x14ac:dyDescent="0.2">
      <c r="A48" s="104" t="s">
        <v>295</v>
      </c>
      <c r="B48" s="105">
        <v>100</v>
      </c>
      <c r="C48" s="106" t="s">
        <v>235</v>
      </c>
      <c r="D48" s="101" t="s">
        <v>42</v>
      </c>
    </row>
    <row r="49" spans="1:4" x14ac:dyDescent="0.2">
      <c r="A49" s="104" t="s">
        <v>295</v>
      </c>
      <c r="B49" s="105">
        <v>1000</v>
      </c>
      <c r="C49" s="106" t="s">
        <v>236</v>
      </c>
      <c r="D49" s="101" t="s">
        <v>42</v>
      </c>
    </row>
    <row r="50" spans="1:4" x14ac:dyDescent="0.2">
      <c r="A50" s="104" t="s">
        <v>295</v>
      </c>
      <c r="B50" s="105">
        <v>100</v>
      </c>
      <c r="C50" s="106" t="s">
        <v>237</v>
      </c>
      <c r="D50" s="101" t="s">
        <v>42</v>
      </c>
    </row>
    <row r="51" spans="1:4" x14ac:dyDescent="0.2">
      <c r="A51" s="104" t="s">
        <v>295</v>
      </c>
      <c r="B51" s="105">
        <v>1500</v>
      </c>
      <c r="C51" s="106" t="s">
        <v>296</v>
      </c>
      <c r="D51" s="101" t="s">
        <v>42</v>
      </c>
    </row>
    <row r="52" spans="1:4" ht="16.5" customHeight="1" x14ac:dyDescent="0.2">
      <c r="A52" s="104" t="s">
        <v>295</v>
      </c>
      <c r="B52" s="105">
        <v>250</v>
      </c>
      <c r="C52" s="106" t="s">
        <v>238</v>
      </c>
      <c r="D52" s="101" t="s">
        <v>42</v>
      </c>
    </row>
    <row r="53" spans="1:4" x14ac:dyDescent="0.2">
      <c r="A53" s="104" t="s">
        <v>295</v>
      </c>
      <c r="B53" s="105">
        <v>100</v>
      </c>
      <c r="C53" s="106" t="s">
        <v>263</v>
      </c>
      <c r="D53" s="101" t="s">
        <v>42</v>
      </c>
    </row>
    <row r="54" spans="1:4" x14ac:dyDescent="0.2">
      <c r="A54" s="104" t="s">
        <v>295</v>
      </c>
      <c r="B54" s="105">
        <v>1000</v>
      </c>
      <c r="C54" s="106" t="s">
        <v>242</v>
      </c>
      <c r="D54" s="101" t="s">
        <v>42</v>
      </c>
    </row>
    <row r="55" spans="1:4" x14ac:dyDescent="0.2">
      <c r="A55" s="104" t="s">
        <v>297</v>
      </c>
      <c r="B55" s="105">
        <v>300</v>
      </c>
      <c r="C55" s="106" t="s">
        <v>298</v>
      </c>
      <c r="D55" s="101" t="s">
        <v>150</v>
      </c>
    </row>
    <row r="56" spans="1:4" x14ac:dyDescent="0.2">
      <c r="A56" s="104" t="s">
        <v>297</v>
      </c>
      <c r="B56" s="105">
        <v>9500</v>
      </c>
      <c r="C56" s="106" t="s">
        <v>299</v>
      </c>
      <c r="D56" s="101" t="s">
        <v>290</v>
      </c>
    </row>
    <row r="57" spans="1:4" x14ac:dyDescent="0.2">
      <c r="A57" s="104" t="s">
        <v>297</v>
      </c>
      <c r="B57" s="105">
        <v>150</v>
      </c>
      <c r="C57" s="106" t="s">
        <v>220</v>
      </c>
      <c r="D57" s="101" t="s">
        <v>42</v>
      </c>
    </row>
    <row r="58" spans="1:4" x14ac:dyDescent="0.2">
      <c r="A58" s="104" t="s">
        <v>297</v>
      </c>
      <c r="B58" s="105">
        <v>700</v>
      </c>
      <c r="C58" s="106" t="s">
        <v>300</v>
      </c>
      <c r="D58" s="101" t="s">
        <v>42</v>
      </c>
    </row>
    <row r="59" spans="1:4" x14ac:dyDescent="0.2">
      <c r="A59" s="104" t="s">
        <v>297</v>
      </c>
      <c r="B59" s="105">
        <v>800</v>
      </c>
      <c r="C59" s="106" t="s">
        <v>241</v>
      </c>
      <c r="D59" s="101" t="s">
        <v>42</v>
      </c>
    </row>
    <row r="60" spans="1:4" x14ac:dyDescent="0.2">
      <c r="A60" s="104" t="s">
        <v>297</v>
      </c>
      <c r="B60" s="105">
        <v>50</v>
      </c>
      <c r="C60" s="106" t="s">
        <v>244</v>
      </c>
      <c r="D60" s="101" t="s">
        <v>42</v>
      </c>
    </row>
    <row r="61" spans="1:4" x14ac:dyDescent="0.2">
      <c r="A61" s="104" t="s">
        <v>297</v>
      </c>
      <c r="B61" s="105">
        <v>500</v>
      </c>
      <c r="C61" s="106" t="s">
        <v>301</v>
      </c>
      <c r="D61" s="101" t="s">
        <v>42</v>
      </c>
    </row>
    <row r="62" spans="1:4" x14ac:dyDescent="0.2">
      <c r="A62" s="104" t="s">
        <v>302</v>
      </c>
      <c r="B62" s="105">
        <v>100</v>
      </c>
      <c r="C62" s="106" t="s">
        <v>246</v>
      </c>
      <c r="D62" s="101" t="s">
        <v>42</v>
      </c>
    </row>
    <row r="63" spans="1:4" x14ac:dyDescent="0.2">
      <c r="A63" s="104" t="s">
        <v>303</v>
      </c>
      <c r="B63" s="105">
        <v>6560</v>
      </c>
      <c r="C63" s="106" t="s">
        <v>304</v>
      </c>
      <c r="D63" s="101" t="s">
        <v>305</v>
      </c>
    </row>
    <row r="64" spans="1:4" x14ac:dyDescent="0.2">
      <c r="A64" s="104" t="s">
        <v>303</v>
      </c>
      <c r="B64" s="105">
        <v>500</v>
      </c>
      <c r="C64" s="106" t="s">
        <v>226</v>
      </c>
      <c r="D64" s="101" t="s">
        <v>42</v>
      </c>
    </row>
    <row r="65" spans="1:4" x14ac:dyDescent="0.2">
      <c r="A65" s="104" t="s">
        <v>306</v>
      </c>
      <c r="B65" s="105">
        <v>200</v>
      </c>
      <c r="C65" s="106" t="s">
        <v>265</v>
      </c>
      <c r="D65" s="101" t="s">
        <v>42</v>
      </c>
    </row>
    <row r="66" spans="1:4" x14ac:dyDescent="0.2">
      <c r="A66" s="104" t="s">
        <v>306</v>
      </c>
      <c r="B66" s="105">
        <v>1000</v>
      </c>
      <c r="C66" s="106" t="s">
        <v>248</v>
      </c>
      <c r="D66" s="101" t="s">
        <v>42</v>
      </c>
    </row>
    <row r="67" spans="1:4" x14ac:dyDescent="0.2">
      <c r="A67" s="104" t="s">
        <v>307</v>
      </c>
      <c r="B67" s="105">
        <v>2000</v>
      </c>
      <c r="C67" s="106" t="s">
        <v>308</v>
      </c>
      <c r="D67" s="101" t="s">
        <v>42</v>
      </c>
    </row>
    <row r="68" spans="1:4" x14ac:dyDescent="0.2">
      <c r="A68" s="104" t="s">
        <v>307</v>
      </c>
      <c r="B68" s="105">
        <v>800</v>
      </c>
      <c r="C68" s="106" t="s">
        <v>309</v>
      </c>
      <c r="D68" s="101" t="s">
        <v>42</v>
      </c>
    </row>
    <row r="69" spans="1:4" x14ac:dyDescent="0.2">
      <c r="A69" s="104" t="s">
        <v>307</v>
      </c>
      <c r="B69" s="105">
        <v>500</v>
      </c>
      <c r="C69" s="106" t="s">
        <v>243</v>
      </c>
      <c r="D69" s="101" t="s">
        <v>42</v>
      </c>
    </row>
    <row r="70" spans="1:4" x14ac:dyDescent="0.2">
      <c r="A70" s="104" t="s">
        <v>307</v>
      </c>
      <c r="B70" s="105">
        <v>350</v>
      </c>
      <c r="C70" s="106" t="s">
        <v>310</v>
      </c>
      <c r="D70" s="101" t="s">
        <v>42</v>
      </c>
    </row>
    <row r="71" spans="1:4" x14ac:dyDescent="0.2">
      <c r="A71" s="104" t="s">
        <v>307</v>
      </c>
      <c r="B71" s="105">
        <v>300</v>
      </c>
      <c r="C71" s="106" t="s">
        <v>214</v>
      </c>
      <c r="D71" s="101" t="s">
        <v>42</v>
      </c>
    </row>
    <row r="72" spans="1:4" x14ac:dyDescent="0.2">
      <c r="A72" s="104" t="s">
        <v>307</v>
      </c>
      <c r="B72" s="105">
        <v>150</v>
      </c>
      <c r="C72" s="106" t="s">
        <v>311</v>
      </c>
      <c r="D72" s="101" t="s">
        <v>42</v>
      </c>
    </row>
    <row r="73" spans="1:4" x14ac:dyDescent="0.2">
      <c r="A73" s="104" t="s">
        <v>307</v>
      </c>
      <c r="B73" s="105">
        <v>250</v>
      </c>
      <c r="C73" s="106" t="s">
        <v>312</v>
      </c>
      <c r="D73" s="101" t="s">
        <v>150</v>
      </c>
    </row>
    <row r="74" spans="1:4" x14ac:dyDescent="0.2">
      <c r="A74" s="104" t="s">
        <v>307</v>
      </c>
      <c r="B74" s="105">
        <v>1000</v>
      </c>
      <c r="C74" s="106" t="s">
        <v>313</v>
      </c>
      <c r="D74" s="101" t="s">
        <v>150</v>
      </c>
    </row>
    <row r="75" spans="1:4" x14ac:dyDescent="0.2">
      <c r="A75" s="104" t="s">
        <v>307</v>
      </c>
      <c r="B75" s="105">
        <v>50</v>
      </c>
      <c r="C75" s="106" t="s">
        <v>249</v>
      </c>
      <c r="D75" s="101" t="s">
        <v>42</v>
      </c>
    </row>
    <row r="76" spans="1:4" x14ac:dyDescent="0.2">
      <c r="A76" s="104" t="s">
        <v>307</v>
      </c>
      <c r="B76" s="105">
        <v>100</v>
      </c>
      <c r="C76" s="106" t="s">
        <v>250</v>
      </c>
      <c r="D76" s="101" t="s">
        <v>42</v>
      </c>
    </row>
    <row r="77" spans="1:4" x14ac:dyDescent="0.2">
      <c r="A77" s="104" t="s">
        <v>307</v>
      </c>
      <c r="B77" s="105">
        <v>300</v>
      </c>
      <c r="C77" s="106" t="s">
        <v>251</v>
      </c>
      <c r="D77" s="101" t="s">
        <v>42</v>
      </c>
    </row>
    <row r="78" spans="1:4" x14ac:dyDescent="0.2">
      <c r="A78" s="104" t="s">
        <v>307</v>
      </c>
      <c r="B78" s="105">
        <v>100</v>
      </c>
      <c r="C78" s="106" t="s">
        <v>314</v>
      </c>
      <c r="D78" s="101" t="s">
        <v>150</v>
      </c>
    </row>
    <row r="79" spans="1:4" x14ac:dyDescent="0.2">
      <c r="A79" s="104" t="s">
        <v>307</v>
      </c>
      <c r="B79" s="105">
        <v>100</v>
      </c>
      <c r="C79" s="106" t="s">
        <v>315</v>
      </c>
      <c r="D79" s="101" t="s">
        <v>150</v>
      </c>
    </row>
    <row r="80" spans="1:4" x14ac:dyDescent="0.2">
      <c r="A80" s="104" t="s">
        <v>307</v>
      </c>
      <c r="B80" s="105">
        <v>100</v>
      </c>
      <c r="C80" s="106" t="s">
        <v>245</v>
      </c>
      <c r="D80" s="101" t="s">
        <v>42</v>
      </c>
    </row>
    <row r="81" spans="1:4" x14ac:dyDescent="0.2">
      <c r="A81" s="104" t="s">
        <v>307</v>
      </c>
      <c r="B81" s="105">
        <v>350</v>
      </c>
      <c r="C81" s="106" t="s">
        <v>316</v>
      </c>
      <c r="D81" s="101" t="s">
        <v>150</v>
      </c>
    </row>
    <row r="82" spans="1:4" x14ac:dyDescent="0.2">
      <c r="A82" s="104" t="s">
        <v>307</v>
      </c>
      <c r="B82" s="105">
        <v>300</v>
      </c>
      <c r="C82" s="106" t="s">
        <v>317</v>
      </c>
      <c r="D82" s="101" t="s">
        <v>150</v>
      </c>
    </row>
    <row r="83" spans="1:4" x14ac:dyDescent="0.2">
      <c r="A83" s="104" t="s">
        <v>318</v>
      </c>
      <c r="B83" s="105">
        <v>150</v>
      </c>
      <c r="C83" s="106" t="s">
        <v>220</v>
      </c>
      <c r="D83" s="101" t="s">
        <v>42</v>
      </c>
    </row>
    <row r="84" spans="1:4" x14ac:dyDescent="0.2">
      <c r="A84" s="104" t="s">
        <v>318</v>
      </c>
      <c r="B84" s="105">
        <v>500</v>
      </c>
      <c r="C84" s="106" t="s">
        <v>254</v>
      </c>
      <c r="D84" s="101" t="s">
        <v>42</v>
      </c>
    </row>
    <row r="85" spans="1:4" x14ac:dyDescent="0.2">
      <c r="A85" s="104" t="s">
        <v>318</v>
      </c>
      <c r="B85" s="105">
        <v>50</v>
      </c>
      <c r="C85" s="106" t="s">
        <v>255</v>
      </c>
      <c r="D85" s="101" t="s">
        <v>42</v>
      </c>
    </row>
    <row r="86" spans="1:4" x14ac:dyDescent="0.2">
      <c r="A86" s="104" t="s">
        <v>318</v>
      </c>
      <c r="B86" s="105">
        <v>200</v>
      </c>
      <c r="C86" s="106" t="s">
        <v>256</v>
      </c>
      <c r="D86" s="101" t="s">
        <v>42</v>
      </c>
    </row>
    <row r="87" spans="1:4" x14ac:dyDescent="0.2">
      <c r="A87" s="104" t="s">
        <v>319</v>
      </c>
      <c r="B87" s="105">
        <v>1000</v>
      </c>
      <c r="C87" s="106" t="s">
        <v>320</v>
      </c>
      <c r="D87" s="101" t="s">
        <v>150</v>
      </c>
    </row>
    <row r="88" spans="1:4" x14ac:dyDescent="0.2">
      <c r="A88" s="104" t="s">
        <v>319</v>
      </c>
      <c r="B88" s="105">
        <v>100</v>
      </c>
      <c r="C88" s="106" t="s">
        <v>321</v>
      </c>
      <c r="D88" s="101" t="s">
        <v>150</v>
      </c>
    </row>
    <row r="89" spans="1:4" x14ac:dyDescent="0.2">
      <c r="A89" s="104" t="s">
        <v>319</v>
      </c>
      <c r="B89" s="105">
        <v>400</v>
      </c>
      <c r="C89" s="106" t="s">
        <v>322</v>
      </c>
      <c r="D89" s="101" t="s">
        <v>150</v>
      </c>
    </row>
    <row r="90" spans="1:4" x14ac:dyDescent="0.2">
      <c r="A90" s="104" t="s">
        <v>319</v>
      </c>
      <c r="B90" s="105">
        <v>300</v>
      </c>
      <c r="C90" s="106" t="s">
        <v>230</v>
      </c>
      <c r="D90" s="101" t="s">
        <v>42</v>
      </c>
    </row>
    <row r="91" spans="1:4" x14ac:dyDescent="0.2">
      <c r="A91" s="104" t="s">
        <v>319</v>
      </c>
      <c r="B91" s="105">
        <v>300</v>
      </c>
      <c r="C91" s="106" t="s">
        <v>323</v>
      </c>
      <c r="D91" s="101" t="s">
        <v>42</v>
      </c>
    </row>
    <row r="92" spans="1:4" x14ac:dyDescent="0.2">
      <c r="A92" s="104" t="s">
        <v>319</v>
      </c>
      <c r="B92" s="105">
        <v>100</v>
      </c>
      <c r="C92" s="106" t="s">
        <v>258</v>
      </c>
      <c r="D92" s="101" t="s">
        <v>42</v>
      </c>
    </row>
    <row r="93" spans="1:4" x14ac:dyDescent="0.2">
      <c r="A93" s="104" t="s">
        <v>319</v>
      </c>
      <c r="B93" s="105">
        <v>200</v>
      </c>
      <c r="C93" s="106" t="s">
        <v>253</v>
      </c>
      <c r="D93" s="101" t="s">
        <v>42</v>
      </c>
    </row>
    <row r="94" spans="1:4" x14ac:dyDescent="0.2">
      <c r="A94" s="104" t="s">
        <v>319</v>
      </c>
      <c r="B94" s="105">
        <v>200</v>
      </c>
      <c r="C94" s="106" t="s">
        <v>324</v>
      </c>
      <c r="D94" s="101" t="s">
        <v>42</v>
      </c>
    </row>
    <row r="95" spans="1:4" x14ac:dyDescent="0.2">
      <c r="A95" s="104" t="s">
        <v>319</v>
      </c>
      <c r="B95" s="105">
        <v>500</v>
      </c>
      <c r="C95" s="106" t="s">
        <v>259</v>
      </c>
      <c r="D95" s="101" t="s">
        <v>42</v>
      </c>
    </row>
    <row r="96" spans="1:4" x14ac:dyDescent="0.2">
      <c r="A96" s="104" t="s">
        <v>319</v>
      </c>
      <c r="B96" s="105">
        <v>30</v>
      </c>
      <c r="C96" s="106" t="s">
        <v>325</v>
      </c>
      <c r="D96" s="101" t="s">
        <v>42</v>
      </c>
    </row>
    <row r="97" spans="1:4" x14ac:dyDescent="0.2">
      <c r="A97" s="104" t="s">
        <v>319</v>
      </c>
      <c r="B97" s="105">
        <v>400</v>
      </c>
      <c r="C97" s="106" t="s">
        <v>326</v>
      </c>
      <c r="D97" s="101" t="s">
        <v>150</v>
      </c>
    </row>
    <row r="98" spans="1:4" x14ac:dyDescent="0.2">
      <c r="A98" s="104" t="s">
        <v>319</v>
      </c>
      <c r="B98" s="105">
        <v>500</v>
      </c>
      <c r="C98" s="106" t="s">
        <v>240</v>
      </c>
      <c r="D98" s="101" t="s">
        <v>42</v>
      </c>
    </row>
    <row r="99" spans="1:4" x14ac:dyDescent="0.2">
      <c r="A99" s="104" t="s">
        <v>327</v>
      </c>
      <c r="B99" s="105">
        <v>10</v>
      </c>
      <c r="C99" s="106" t="s">
        <v>328</v>
      </c>
      <c r="D99" s="101" t="s">
        <v>42</v>
      </c>
    </row>
    <row r="100" spans="1:4" x14ac:dyDescent="0.2">
      <c r="A100" s="104" t="s">
        <v>327</v>
      </c>
      <c r="B100" s="105">
        <v>500</v>
      </c>
      <c r="C100" s="106" t="s">
        <v>257</v>
      </c>
      <c r="D100" s="101" t="s">
        <v>42</v>
      </c>
    </row>
    <row r="101" spans="1:4" x14ac:dyDescent="0.2">
      <c r="A101" s="104" t="s">
        <v>327</v>
      </c>
      <c r="B101" s="105">
        <v>500</v>
      </c>
      <c r="C101" s="106" t="s">
        <v>226</v>
      </c>
      <c r="D101" s="101" t="s">
        <v>42</v>
      </c>
    </row>
    <row r="102" spans="1:4" x14ac:dyDescent="0.2">
      <c r="A102" s="104" t="s">
        <v>329</v>
      </c>
      <c r="B102" s="105">
        <v>15000</v>
      </c>
      <c r="C102" s="106" t="s">
        <v>330</v>
      </c>
      <c r="D102" s="101" t="s">
        <v>42</v>
      </c>
    </row>
    <row r="103" spans="1:4" x14ac:dyDescent="0.2">
      <c r="A103" s="104" t="s">
        <v>329</v>
      </c>
      <c r="B103" s="105">
        <v>5000</v>
      </c>
      <c r="C103" s="106" t="s">
        <v>331</v>
      </c>
      <c r="D103" s="101" t="s">
        <v>150</v>
      </c>
    </row>
    <row r="104" spans="1:4" x14ac:dyDescent="0.2">
      <c r="A104" s="104" t="s">
        <v>329</v>
      </c>
      <c r="B104" s="105">
        <v>100</v>
      </c>
      <c r="C104" s="106" t="s">
        <v>332</v>
      </c>
      <c r="D104" s="101" t="s">
        <v>42</v>
      </c>
    </row>
    <row r="105" spans="1:4" x14ac:dyDescent="0.2">
      <c r="A105" s="104" t="s">
        <v>329</v>
      </c>
      <c r="B105" s="105">
        <v>500</v>
      </c>
      <c r="C105" s="106" t="s">
        <v>239</v>
      </c>
      <c r="D105" s="101" t="s">
        <v>42</v>
      </c>
    </row>
    <row r="106" spans="1:4" x14ac:dyDescent="0.2">
      <c r="A106" s="104" t="s">
        <v>329</v>
      </c>
      <c r="B106" s="105">
        <v>100</v>
      </c>
      <c r="C106" s="106" t="s">
        <v>263</v>
      </c>
      <c r="D106" s="101" t="s">
        <v>42</v>
      </c>
    </row>
    <row r="107" spans="1:4" x14ac:dyDescent="0.2">
      <c r="A107" s="104" t="s">
        <v>333</v>
      </c>
      <c r="B107" s="105">
        <v>500</v>
      </c>
      <c r="C107" s="106" t="s">
        <v>252</v>
      </c>
      <c r="D107" s="101" t="s">
        <v>42</v>
      </c>
    </row>
    <row r="108" spans="1:4" x14ac:dyDescent="0.2">
      <c r="A108" s="104" t="s">
        <v>333</v>
      </c>
      <c r="B108" s="105">
        <v>3000</v>
      </c>
      <c r="C108" s="106" t="s">
        <v>334</v>
      </c>
      <c r="D108" s="101" t="s">
        <v>42</v>
      </c>
    </row>
    <row r="109" spans="1:4" x14ac:dyDescent="0.2">
      <c r="A109" s="104" t="s">
        <v>333</v>
      </c>
      <c r="B109" s="105">
        <v>1000</v>
      </c>
      <c r="C109" s="106" t="s">
        <v>335</v>
      </c>
      <c r="D109" s="101" t="s">
        <v>42</v>
      </c>
    </row>
    <row r="110" spans="1:4" x14ac:dyDescent="0.2">
      <c r="A110" s="104" t="s">
        <v>333</v>
      </c>
      <c r="B110" s="105">
        <v>1000</v>
      </c>
      <c r="C110" s="106" t="s">
        <v>260</v>
      </c>
      <c r="D110" s="101" t="s">
        <v>42</v>
      </c>
    </row>
    <row r="111" spans="1:4" x14ac:dyDescent="0.2">
      <c r="A111" s="104" t="s">
        <v>333</v>
      </c>
      <c r="B111" s="105">
        <v>100</v>
      </c>
      <c r="C111" s="106" t="s">
        <v>261</v>
      </c>
      <c r="D111" s="101" t="s">
        <v>42</v>
      </c>
    </row>
    <row r="112" spans="1:4" x14ac:dyDescent="0.2">
      <c r="A112" s="104" t="s">
        <v>333</v>
      </c>
      <c r="B112" s="105">
        <v>100</v>
      </c>
      <c r="C112" s="106" t="s">
        <v>262</v>
      </c>
      <c r="D112" s="101" t="s">
        <v>42</v>
      </c>
    </row>
    <row r="113" spans="1:5" x14ac:dyDescent="0.2">
      <c r="A113" s="104" t="s">
        <v>333</v>
      </c>
      <c r="B113" s="105">
        <v>100</v>
      </c>
      <c r="C113" s="106" t="s">
        <v>263</v>
      </c>
      <c r="D113" s="101" t="s">
        <v>42</v>
      </c>
    </row>
    <row r="114" spans="1:5" x14ac:dyDescent="0.2">
      <c r="A114" s="104" t="s">
        <v>333</v>
      </c>
      <c r="B114" s="105">
        <v>200</v>
      </c>
      <c r="C114" s="106" t="s">
        <v>264</v>
      </c>
      <c r="D114" s="101" t="s">
        <v>42</v>
      </c>
    </row>
    <row r="115" spans="1:5" x14ac:dyDescent="0.2">
      <c r="A115" s="104" t="s">
        <v>336</v>
      </c>
      <c r="B115" s="105">
        <v>300</v>
      </c>
      <c r="C115" s="106" t="s">
        <v>337</v>
      </c>
      <c r="D115" s="101" t="s">
        <v>42</v>
      </c>
    </row>
    <row r="116" spans="1:5" x14ac:dyDescent="0.2">
      <c r="A116" s="104" t="s">
        <v>336</v>
      </c>
      <c r="B116" s="105">
        <v>150</v>
      </c>
      <c r="C116" s="106" t="s">
        <v>220</v>
      </c>
      <c r="D116" s="101" t="s">
        <v>42</v>
      </c>
    </row>
    <row r="117" spans="1:5" x14ac:dyDescent="0.2">
      <c r="A117" s="104" t="s">
        <v>336</v>
      </c>
      <c r="B117" s="105">
        <v>100</v>
      </c>
      <c r="C117" s="106" t="s">
        <v>266</v>
      </c>
      <c r="D117" s="101" t="s">
        <v>42</v>
      </c>
    </row>
    <row r="118" spans="1:5" x14ac:dyDescent="0.2">
      <c r="A118" s="104" t="s">
        <v>338</v>
      </c>
      <c r="B118" s="105">
        <v>300</v>
      </c>
      <c r="C118" s="106" t="s">
        <v>213</v>
      </c>
      <c r="D118" s="101" t="s">
        <v>42</v>
      </c>
    </row>
    <row r="119" spans="1:5" x14ac:dyDescent="0.2">
      <c r="A119" s="104" t="s">
        <v>338</v>
      </c>
      <c r="B119" s="105">
        <v>350</v>
      </c>
      <c r="C119" s="106" t="s">
        <v>339</v>
      </c>
      <c r="D119" s="101" t="s">
        <v>42</v>
      </c>
    </row>
    <row r="120" spans="1:5" x14ac:dyDescent="0.2">
      <c r="A120" s="158" t="s">
        <v>80</v>
      </c>
      <c r="B120" s="159"/>
      <c r="C120" s="159"/>
      <c r="D120" s="160"/>
    </row>
    <row r="121" spans="1:5" ht="30" customHeight="1" x14ac:dyDescent="0.2">
      <c r="A121" s="107">
        <v>43119</v>
      </c>
      <c r="B121" s="108">
        <v>1953.2</v>
      </c>
      <c r="C121" s="154" t="s">
        <v>340</v>
      </c>
      <c r="D121" s="154"/>
      <c r="E121" s="65"/>
    </row>
    <row r="122" spans="1:5" ht="30" customHeight="1" x14ac:dyDescent="0.2">
      <c r="A122" s="107">
        <v>43119</v>
      </c>
      <c r="B122" s="108">
        <v>1287</v>
      </c>
      <c r="C122" s="154" t="s">
        <v>341</v>
      </c>
      <c r="D122" s="154"/>
      <c r="E122" s="65"/>
    </row>
    <row r="123" spans="1:5" ht="30" customHeight="1" x14ac:dyDescent="0.2">
      <c r="A123" s="107">
        <v>43119</v>
      </c>
      <c r="B123" s="108">
        <v>2155</v>
      </c>
      <c r="C123" s="154" t="s">
        <v>342</v>
      </c>
      <c r="D123" s="154"/>
      <c r="E123" s="65"/>
    </row>
    <row r="124" spans="1:5" ht="30" customHeight="1" x14ac:dyDescent="0.2">
      <c r="A124" s="107">
        <v>43119</v>
      </c>
      <c r="B124" s="108">
        <v>3059.2</v>
      </c>
      <c r="C124" s="154" t="s">
        <v>343</v>
      </c>
      <c r="D124" s="154"/>
      <c r="E124" s="65"/>
    </row>
    <row r="125" spans="1:5" ht="30" customHeight="1" x14ac:dyDescent="0.2">
      <c r="A125" s="107">
        <v>43119</v>
      </c>
      <c r="B125" s="108">
        <v>1063</v>
      </c>
      <c r="C125" s="154" t="s">
        <v>344</v>
      </c>
      <c r="D125" s="154"/>
      <c r="E125" s="65"/>
    </row>
    <row r="126" spans="1:5" ht="30" customHeight="1" x14ac:dyDescent="0.2">
      <c r="A126" s="107">
        <v>43119</v>
      </c>
      <c r="B126" s="108">
        <v>3352</v>
      </c>
      <c r="C126" s="154" t="s">
        <v>345</v>
      </c>
      <c r="D126" s="154"/>
      <c r="E126" s="65"/>
    </row>
    <row r="127" spans="1:5" ht="30" customHeight="1" x14ac:dyDescent="0.2">
      <c r="A127" s="107">
        <v>43119</v>
      </c>
      <c r="B127" s="108">
        <v>1066.8</v>
      </c>
      <c r="C127" s="154" t="s">
        <v>346</v>
      </c>
      <c r="D127" s="154"/>
      <c r="E127" s="65"/>
    </row>
    <row r="128" spans="1:5" ht="15" customHeight="1" x14ac:dyDescent="0.2">
      <c r="A128" s="155" t="s">
        <v>268</v>
      </c>
      <c r="B128" s="156"/>
      <c r="C128" s="156"/>
      <c r="D128" s="157"/>
    </row>
    <row r="129" spans="1:4" x14ac:dyDescent="0.2">
      <c r="A129" s="86"/>
      <c r="B129" s="87">
        <v>0</v>
      </c>
      <c r="C129" s="165"/>
      <c r="D129" s="166"/>
    </row>
    <row r="130" spans="1:4" ht="15" customHeight="1" x14ac:dyDescent="0.2">
      <c r="A130" s="155" t="s">
        <v>40</v>
      </c>
      <c r="B130" s="156"/>
      <c r="C130" s="156"/>
      <c r="D130" s="157"/>
    </row>
    <row r="131" spans="1:4" ht="30" customHeight="1" x14ac:dyDescent="0.2">
      <c r="A131" s="103" t="s">
        <v>284</v>
      </c>
      <c r="B131" s="109">
        <v>66120</v>
      </c>
      <c r="C131" s="164" t="s">
        <v>108</v>
      </c>
      <c r="D131" s="164"/>
    </row>
    <row r="132" spans="1:4" ht="30" customHeight="1" x14ac:dyDescent="0.2">
      <c r="A132" s="103" t="s">
        <v>284</v>
      </c>
      <c r="B132" s="109">
        <v>728.25</v>
      </c>
      <c r="C132" s="164" t="s">
        <v>267</v>
      </c>
      <c r="D132" s="164"/>
    </row>
    <row r="133" spans="1:4" ht="30" customHeight="1" x14ac:dyDescent="0.2">
      <c r="A133" s="103" t="s">
        <v>284</v>
      </c>
      <c r="B133" s="109">
        <v>1699.25</v>
      </c>
      <c r="C133" s="164" t="s">
        <v>267</v>
      </c>
      <c r="D133" s="164"/>
    </row>
    <row r="134" spans="1:4" ht="30" customHeight="1" x14ac:dyDescent="0.2">
      <c r="A134" s="103" t="s">
        <v>288</v>
      </c>
      <c r="B134" s="109">
        <v>242.75</v>
      </c>
      <c r="C134" s="164" t="s">
        <v>267</v>
      </c>
      <c r="D134" s="164"/>
    </row>
    <row r="135" spans="1:4" ht="30" customHeight="1" x14ac:dyDescent="0.2">
      <c r="A135" s="103" t="s">
        <v>288</v>
      </c>
      <c r="B135" s="109">
        <v>242.75</v>
      </c>
      <c r="C135" s="164" t="s">
        <v>267</v>
      </c>
      <c r="D135" s="164"/>
    </row>
    <row r="136" spans="1:4" ht="30" customHeight="1" x14ac:dyDescent="0.2">
      <c r="A136" s="103" t="s">
        <v>288</v>
      </c>
      <c r="B136" s="109">
        <v>242.75</v>
      </c>
      <c r="C136" s="164" t="s">
        <v>267</v>
      </c>
      <c r="D136" s="164"/>
    </row>
    <row r="137" spans="1:4" ht="30" customHeight="1" x14ac:dyDescent="0.2">
      <c r="A137" s="103" t="s">
        <v>288</v>
      </c>
      <c r="B137" s="109">
        <v>728.25</v>
      </c>
      <c r="C137" s="164" t="s">
        <v>267</v>
      </c>
      <c r="D137" s="164"/>
    </row>
    <row r="138" spans="1:4" ht="30" customHeight="1" x14ac:dyDescent="0.2">
      <c r="A138" s="103" t="s">
        <v>288</v>
      </c>
      <c r="B138" s="109">
        <v>242.75</v>
      </c>
      <c r="C138" s="164" t="s">
        <v>267</v>
      </c>
      <c r="D138" s="164"/>
    </row>
    <row r="139" spans="1:4" ht="30" customHeight="1" x14ac:dyDescent="0.2">
      <c r="A139" s="103" t="s">
        <v>288</v>
      </c>
      <c r="B139" s="109">
        <v>485.5</v>
      </c>
      <c r="C139" s="164" t="s">
        <v>267</v>
      </c>
      <c r="D139" s="164"/>
    </row>
    <row r="140" spans="1:4" ht="30" customHeight="1" x14ac:dyDescent="0.2">
      <c r="A140" s="103" t="s">
        <v>292</v>
      </c>
      <c r="B140" s="109">
        <v>2875</v>
      </c>
      <c r="C140" s="164" t="s">
        <v>108</v>
      </c>
      <c r="D140" s="164"/>
    </row>
    <row r="141" spans="1:4" ht="30" customHeight="1" x14ac:dyDescent="0.2">
      <c r="A141" s="103" t="s">
        <v>292</v>
      </c>
      <c r="B141" s="109">
        <v>4855</v>
      </c>
      <c r="C141" s="164" t="s">
        <v>267</v>
      </c>
      <c r="D141" s="164"/>
    </row>
    <row r="142" spans="1:4" ht="30" customHeight="1" x14ac:dyDescent="0.2">
      <c r="A142" s="103" t="s">
        <v>293</v>
      </c>
      <c r="B142" s="109">
        <v>1213.75</v>
      </c>
      <c r="C142" s="164" t="s">
        <v>267</v>
      </c>
      <c r="D142" s="164"/>
    </row>
    <row r="143" spans="1:4" ht="30" customHeight="1" x14ac:dyDescent="0.2">
      <c r="A143" s="103" t="s">
        <v>347</v>
      </c>
      <c r="B143" s="109">
        <v>19428</v>
      </c>
      <c r="C143" s="164" t="s">
        <v>108</v>
      </c>
      <c r="D143" s="164"/>
    </row>
    <row r="144" spans="1:4" ht="30" customHeight="1" x14ac:dyDescent="0.2">
      <c r="A144" s="103" t="s">
        <v>297</v>
      </c>
      <c r="B144" s="109">
        <v>1213.75</v>
      </c>
      <c r="C144" s="164" t="s">
        <v>267</v>
      </c>
      <c r="D144" s="164"/>
    </row>
    <row r="145" spans="1:4" x14ac:dyDescent="0.2">
      <c r="A145" s="103" t="s">
        <v>302</v>
      </c>
      <c r="B145" s="109">
        <v>50209.64</v>
      </c>
      <c r="C145" s="164" t="s">
        <v>348</v>
      </c>
      <c r="D145" s="164"/>
    </row>
    <row r="146" spans="1:4" x14ac:dyDescent="0.2">
      <c r="A146" s="103" t="s">
        <v>302</v>
      </c>
      <c r="B146" s="109">
        <v>153600</v>
      </c>
      <c r="C146" s="164" t="s">
        <v>43</v>
      </c>
      <c r="D146" s="164"/>
    </row>
    <row r="147" spans="1:4" ht="30" customHeight="1" x14ac:dyDescent="0.2">
      <c r="A147" s="103" t="s">
        <v>303</v>
      </c>
      <c r="B147" s="109">
        <v>8503</v>
      </c>
      <c r="C147" s="164" t="s">
        <v>108</v>
      </c>
      <c r="D147" s="164"/>
    </row>
    <row r="148" spans="1:4" ht="30" customHeight="1" x14ac:dyDescent="0.2">
      <c r="A148" s="103" t="s">
        <v>349</v>
      </c>
      <c r="B148" s="109">
        <v>4030</v>
      </c>
      <c r="C148" s="164" t="s">
        <v>108</v>
      </c>
      <c r="D148" s="164"/>
    </row>
    <row r="149" spans="1:4" ht="30" customHeight="1" x14ac:dyDescent="0.2">
      <c r="A149" s="103" t="s">
        <v>327</v>
      </c>
      <c r="B149" s="109">
        <v>3285</v>
      </c>
      <c r="C149" s="164" t="s">
        <v>108</v>
      </c>
      <c r="D149" s="164"/>
    </row>
    <row r="150" spans="1:4" ht="30" customHeight="1" x14ac:dyDescent="0.2">
      <c r="A150" s="103" t="s">
        <v>350</v>
      </c>
      <c r="B150" s="109">
        <v>1705</v>
      </c>
      <c r="C150" s="164" t="s">
        <v>108</v>
      </c>
      <c r="D150" s="164"/>
    </row>
    <row r="151" spans="1:4" x14ac:dyDescent="0.2">
      <c r="A151" s="10" t="s">
        <v>2</v>
      </c>
      <c r="B151" s="30">
        <f>SUM(B131:B150,B121:B127,B129:B129,B11:B119)</f>
        <v>432196.59</v>
      </c>
      <c r="C151" s="30"/>
      <c r="D151" s="31"/>
    </row>
    <row r="153" spans="1:4" x14ac:dyDescent="0.2">
      <c r="C153" s="69"/>
    </row>
  </sheetData>
  <sheetProtection formatCells="0" formatColumns="0" formatRows="0" insertColumns="0" insertRows="0" insertHyperlinks="0" deleteColumns="0" deleteRows="0" sort="0" autoFilter="0" pivotTables="0"/>
  <mergeCells count="37">
    <mergeCell ref="C125:D125"/>
    <mergeCell ref="C126:D126"/>
    <mergeCell ref="C127:D127"/>
    <mergeCell ref="C135:D135"/>
    <mergeCell ref="C136:D136"/>
    <mergeCell ref="C137:D137"/>
    <mergeCell ref="C129:D129"/>
    <mergeCell ref="A128:D128"/>
    <mergeCell ref="C133:D133"/>
    <mergeCell ref="C134:D134"/>
    <mergeCell ref="C150:D150"/>
    <mergeCell ref="C144:D144"/>
    <mergeCell ref="C145:D145"/>
    <mergeCell ref="C146:D146"/>
    <mergeCell ref="C147:D147"/>
    <mergeCell ref="C148:D148"/>
    <mergeCell ref="C149:D149"/>
    <mergeCell ref="C141:D141"/>
    <mergeCell ref="C142:D142"/>
    <mergeCell ref="C143:D143"/>
    <mergeCell ref="B1:D1"/>
    <mergeCell ref="B2:D2"/>
    <mergeCell ref="B4:D4"/>
    <mergeCell ref="B5:D5"/>
    <mergeCell ref="B6:D6"/>
    <mergeCell ref="C138:D138"/>
    <mergeCell ref="C131:D131"/>
    <mergeCell ref="C121:D121"/>
    <mergeCell ref="A130:D130"/>
    <mergeCell ref="A120:D120"/>
    <mergeCell ref="A10:D10"/>
    <mergeCell ref="C139:D139"/>
    <mergeCell ref="C140:D140"/>
    <mergeCell ref="C132:D132"/>
    <mergeCell ref="C122:D122"/>
    <mergeCell ref="C123:D123"/>
    <mergeCell ref="C124:D124"/>
  </mergeCells>
  <pageMargins left="0.7" right="0.7" top="0.75" bottom="0.75" header="0.3" footer="0.3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Отчет</vt:lpstr>
      <vt:lpstr>Расходы</vt:lpstr>
      <vt:lpstr>CloudPayments</vt:lpstr>
      <vt:lpstr>PayPal</vt:lpstr>
      <vt:lpstr>Yandex</vt:lpstr>
      <vt:lpstr>Qiwi</vt:lpstr>
      <vt:lpstr>Смс</vt:lpstr>
      <vt:lpstr>СБ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Юляшка</dc:creator>
  <cp:lastModifiedBy>A M</cp:lastModifiedBy>
  <cp:lastPrinted>2016-06-08T12:01:02Z</cp:lastPrinted>
  <dcterms:created xsi:type="dcterms:W3CDTF">2018-05-18T07:48:12Z</dcterms:created>
  <dcterms:modified xsi:type="dcterms:W3CDTF">2018-05-18T07:48:12Z</dcterms:modified>
</cp:coreProperties>
</file>